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TSR" sheetId="1" r:id="rId4"/>
    <sheet state="visible" name="SWASTHAVRITTA" sheetId="2" r:id="rId5"/>
    <sheet state="visible" name="AGADA TANTRA" sheetId="3" r:id="rId6"/>
    <sheet state="visible" name="KAUMARA BHRITYA" sheetId="4" r:id="rId7"/>
    <sheet state="visible" name="CHARAKA UTTARARDHA" sheetId="5" r:id="rId8"/>
    <sheet state="visible" name="Sheet6" sheetId="6" r:id="rId9"/>
  </sheets>
  <definedNames/>
  <calcPr/>
</workbook>
</file>

<file path=xl/sharedStrings.xml><?xml version="1.0" encoding="utf-8"?>
<sst xmlns="http://schemas.openxmlformats.org/spreadsheetml/2006/main" count="406" uniqueCount="51">
  <si>
    <t>AYURVEDA COLLEGE COIMBATORE</t>
  </si>
  <si>
    <t>III BAMS ATTENDANCE 2023</t>
  </si>
  <si>
    <t>S.NO</t>
  </si>
  <si>
    <t>NAME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</si>
  <si>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</si>
  <si>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</si>
  <si>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</si>
  <si>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</si>
  <si>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</si>
  <si>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</si>
  <si>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</si>
  <si>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</si>
  <si>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</si>
  <si>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</si>
  <si>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Theory</t>
  </si>
  <si>
    <t>Prac</t>
  </si>
  <si>
    <t>CUMULATIVE THEORY</t>
  </si>
  <si>
    <t>CUMULATIVE PERCENT</t>
  </si>
  <si>
    <t>TOTAL NO OF CLASSES</t>
  </si>
  <si>
    <t>ANUBAVSHREE D J</t>
  </si>
  <si>
    <t>ARUN STEPHEN S</t>
  </si>
  <si>
    <t>BREETHI M</t>
  </si>
  <si>
    <t>CHINTHANIKA A B</t>
  </si>
  <si>
    <t>DONA PAUL</t>
  </si>
  <si>
    <t>GOVARTHANAN K A G</t>
  </si>
  <si>
    <t>JAIVISHNAVI J</t>
  </si>
  <si>
    <t>JAYABALASREE M</t>
  </si>
  <si>
    <t>JOSHIKA V V</t>
  </si>
  <si>
    <t>KEERTHANA K</t>
  </si>
  <si>
    <t>KUSUMA J R</t>
  </si>
  <si>
    <t>MEHAPRAHASHINI R</t>
  </si>
  <si>
    <t>MONIKA V</t>
  </si>
  <si>
    <t>MUHILAN M</t>
  </si>
  <si>
    <t>NITHYASREE R</t>
  </si>
  <si>
    <t>PRITHIKA S</t>
  </si>
  <si>
    <t>RAGESH SWARUP S</t>
  </si>
  <si>
    <t>RAJADEEPIKA R</t>
  </si>
  <si>
    <t>ROSHAN S M</t>
  </si>
  <si>
    <t>SARANYA P</t>
  </si>
  <si>
    <t>SATHYA R</t>
  </si>
  <si>
    <t>SHEERN HASEEN S</t>
  </si>
  <si>
    <t>SIVAGAMI N</t>
  </si>
  <si>
    <t>SOWMIYA B</t>
  </si>
  <si>
    <t>SOWMIYA R</t>
  </si>
  <si>
    <t>SREESH HARIHAR V</t>
  </si>
  <si>
    <t>SUGANTHI M</t>
  </si>
  <si>
    <t>SWATHY SAJI</t>
  </si>
  <si>
    <t>VAISHNAVI N S</t>
  </si>
  <si>
    <t>VIDYA A S</t>
  </si>
  <si>
    <t>YOGA CLASS</t>
  </si>
  <si>
    <t>Pract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</si>
</sst>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yyyy"/>
  </numFmts>
  <fonts count="14">
    <font>
      <sz val="10.0"/>
      <color rgb="FF000000"/>
      <name val="Arial"/>
      <scheme val="minor"/>
    </font>
    <font>
      <sz val="11.0"/>
      <color theme="1"/>
      <name val="&quot;Times New Roman&quot;"/>
    </font>
    <font/>
    <font>
      <color theme="1"/>
      <name val="Arial"/>
    </font>
    <font>
      <color theme="1"/>
      <name val="Arial"/>
      <scheme val="minor"/>
    </font>
    <font>
      <b/>
      <u/>
      <sz val="11.0"/>
      <color rgb="FF1155CC"/>
      <name val="&quot;Times New Roman&quot;"/>
    </font>
    <font>
      <b/>
      <sz val="11.0"/>
      <color theme="1"/>
      <name val="&quot;Times New Roman&quot;"/>
    </font>
    <font>
      <b/>
      <color theme="1"/>
      <name val="Arial"/>
    </font>
    <font>
      <b/>
      <sz val="11.0"/>
      <color rgb="FFFF0000"/>
      <name val="&quot;Times New Roman&quot;"/>
    </font>
    <font>
      <b/>
      <sz val="11.0"/>
      <color rgb="FFFF0000"/>
      <name val="Calibri"/>
    </font>
    <font>
      <sz val="12.0"/>
      <color rgb="FF4A86E8"/>
      <name val="&quot;Times New Roman&quot;"/>
    </font>
    <font>
      <sz val="11.0"/>
      <color theme="1"/>
      <name val="Calibri"/>
    </font>
    <font>
      <color rgb="FFFF0000"/>
      <name val="Arial"/>
    </font>
    <font>
      <b/>
      <sz val="11.0"/>
      <color rgb="FFFF0000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bottom"/>
    </xf>
    <xf borderId="2" fillId="0" fontId="2" numFmtId="0" xfId="0" applyBorder="1" applyFont="1"/>
    <xf borderId="2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0" fillId="0" fontId="3" numFmtId="1" xfId="0" applyAlignment="1" applyFont="1" applyNumberFormat="1">
      <alignment vertical="bottom"/>
    </xf>
    <xf borderId="3" fillId="0" fontId="1" numFmtId="0" xfId="0" applyAlignment="1" applyBorder="1" applyFont="1">
      <alignment horizontal="center" vertical="bottom"/>
    </xf>
    <xf borderId="4" fillId="0" fontId="2" numFmtId="0" xfId="0" applyBorder="1" applyFont="1"/>
    <xf borderId="5" fillId="0" fontId="4" numFmtId="0" xfId="0" applyBorder="1" applyFont="1"/>
    <xf borderId="4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5" fillId="0" fontId="3" numFmtId="1" xfId="0" applyAlignment="1" applyBorder="1" applyFont="1" applyNumberFormat="1">
      <alignment vertical="bottom"/>
    </xf>
    <xf borderId="6" fillId="0" fontId="5" numFmtId="0" xfId="0" applyAlignment="1" applyBorder="1" applyFont="1">
      <alignment horizontal="center" vertical="bottom"/>
    </xf>
    <xf borderId="4" fillId="0" fontId="6" numFmtId="0" xfId="0" applyAlignment="1" applyBorder="1" applyFont="1">
      <alignment horizontal="center" vertical="bottom"/>
    </xf>
    <xf borderId="5" fillId="0" fontId="6" numFmtId="0" xfId="0" applyAlignment="1" applyBorder="1" applyFont="1">
      <alignment horizontal="center" vertical="bottom"/>
    </xf>
    <xf borderId="4" fillId="0" fontId="3" numFmtId="1" xfId="0" applyAlignment="1" applyBorder="1" applyFont="1" applyNumberFormat="1">
      <alignment vertical="bottom"/>
    </xf>
    <xf borderId="5" fillId="0" fontId="7" numFmtId="0" xfId="0" applyAlignment="1" applyBorder="1" applyFont="1">
      <alignment horizontal="center" vertical="bottom"/>
    </xf>
    <xf borderId="1" fillId="0" fontId="7" numFmtId="0" xfId="0" applyAlignment="1" applyBorder="1" applyFont="1">
      <alignment horizontal="center" vertical="bottom"/>
    </xf>
    <xf borderId="7" fillId="0" fontId="3" numFmtId="0" xfId="0" applyAlignment="1" applyBorder="1" applyFont="1">
      <alignment vertical="bottom"/>
    </xf>
    <xf borderId="1" fillId="0" fontId="7" numFmtId="0" xfId="0" applyAlignment="1" applyBorder="1" applyFont="1">
      <alignment horizontal="center" readingOrder="0" vertical="bottom"/>
    </xf>
    <xf borderId="8" fillId="0" fontId="2" numFmtId="0" xfId="0" applyBorder="1" applyFont="1"/>
    <xf borderId="6" fillId="0" fontId="3" numFmtId="0" xfId="0" applyAlignment="1" applyBorder="1" applyFont="1">
      <alignment vertical="bottom"/>
    </xf>
    <xf borderId="4" fillId="0" fontId="8" numFmtId="0" xfId="0" applyAlignment="1" applyBorder="1" applyFont="1">
      <alignment horizontal="center" vertical="bottom"/>
    </xf>
    <xf borderId="4" fillId="0" fontId="9" numFmtId="0" xfId="0" applyAlignment="1" applyBorder="1" applyFont="1">
      <alignment horizontal="center" vertical="bottom"/>
    </xf>
    <xf borderId="4" fillId="0" fontId="3" numFmtId="0" xfId="0" applyAlignment="1" applyBorder="1" applyFont="1">
      <alignment shrinkToFit="0" vertical="bottom" wrapText="1"/>
    </xf>
    <xf borderId="4" fillId="0" fontId="3" numFmtId="1" xfId="0" applyAlignment="1" applyBorder="1" applyFont="1" applyNumberFormat="1">
      <alignment shrinkToFit="0" vertical="bottom" wrapText="1"/>
    </xf>
    <xf borderId="4" fillId="0" fontId="3" numFmtId="0" xfId="0" applyAlignment="1" applyBorder="1" applyFont="1">
      <alignment horizontal="center" shrinkToFit="0" vertical="bottom" wrapText="1"/>
    </xf>
    <xf borderId="7" fillId="0" fontId="8" numFmtId="0" xfId="0" applyAlignment="1" applyBorder="1" applyFont="1">
      <alignment horizontal="center" vertical="bottom"/>
    </xf>
    <xf borderId="7" fillId="0" fontId="9" numFmtId="0" xfId="0" applyAlignment="1" applyBorder="1" applyFont="1">
      <alignment horizontal="center" vertical="bottom"/>
    </xf>
    <xf borderId="7" fillId="0" fontId="3" numFmtId="0" xfId="0" applyAlignment="1" applyBorder="1" applyFont="1">
      <alignment horizontal="center" shrinkToFit="0" vertical="bottom" wrapText="1"/>
    </xf>
    <xf borderId="4" fillId="2" fontId="10" numFmtId="0" xfId="0" applyAlignment="1" applyBorder="1" applyFill="1" applyFont="1">
      <alignment horizontal="center" vertical="top"/>
    </xf>
    <xf borderId="4" fillId="0" fontId="3" numFmtId="0" xfId="0" applyAlignment="1" applyBorder="1" applyFont="1">
      <alignment horizontal="right" vertical="bottom"/>
    </xf>
    <xf borderId="4" fillId="2" fontId="3" numFmtId="0" xfId="0" applyAlignment="1" applyBorder="1" applyFont="1">
      <alignment horizontal="right" vertical="bottom"/>
    </xf>
    <xf borderId="4" fillId="2" fontId="3" numFmtId="1" xfId="0" applyAlignment="1" applyBorder="1" applyFont="1" applyNumberFormat="1">
      <alignment horizontal="right" vertical="bottom"/>
    </xf>
    <xf borderId="4" fillId="0" fontId="7" numFmtId="0" xfId="0" applyAlignment="1" applyBorder="1" applyFont="1">
      <alignment horizontal="right" vertical="bottom"/>
    </xf>
    <xf borderId="4" fillId="0" fontId="3" numFmtId="1" xfId="0" applyAlignment="1" applyBorder="1" applyFont="1" applyNumberFormat="1">
      <alignment horizontal="right" vertical="bottom"/>
    </xf>
    <xf borderId="7" fillId="0" fontId="3" numFmtId="0" xfId="0" applyAlignment="1" applyBorder="1" applyFont="1">
      <alignment readingOrder="0" vertical="bottom"/>
    </xf>
    <xf borderId="7" fillId="0" fontId="4" numFmtId="1" xfId="0" applyBorder="1" applyFont="1" applyNumberFormat="1"/>
    <xf borderId="7" fillId="0" fontId="4" numFmtId="0" xfId="0" applyBorder="1" applyFont="1"/>
    <xf borderId="4" fillId="0" fontId="3" numFmtId="0" xfId="0" applyAlignment="1" applyBorder="1" applyFont="1">
      <alignment readingOrder="0" vertical="bottom"/>
    </xf>
    <xf borderId="7" fillId="0" fontId="3" numFmtId="1" xfId="0" applyAlignment="1" applyBorder="1" applyFont="1" applyNumberFormat="1">
      <alignment vertical="bottom"/>
    </xf>
    <xf borderId="6" fillId="0" fontId="11" numFmtId="0" xfId="0" applyAlignment="1" applyBorder="1" applyFont="1">
      <alignment horizontal="center" vertical="bottom"/>
    </xf>
    <xf borderId="4" fillId="0" fontId="11" numFmtId="0" xfId="0" applyAlignment="1" applyBorder="1" applyFont="1">
      <alignment horizontal="center" vertical="bottom"/>
    </xf>
    <xf borderId="7" fillId="0" fontId="3" numFmtId="2" xfId="0" applyAlignment="1" applyBorder="1" applyFont="1" applyNumberFormat="1">
      <alignment readingOrder="0" vertical="bottom"/>
    </xf>
    <xf borderId="7" fillId="0" fontId="3" numFmtId="2" xfId="0" applyAlignment="1" applyBorder="1" applyFont="1" applyNumberFormat="1">
      <alignment vertical="bottom"/>
    </xf>
    <xf borderId="4" fillId="0" fontId="3" numFmtId="2" xfId="0" applyAlignment="1" applyBorder="1" applyFont="1" applyNumberFormat="1">
      <alignment readingOrder="0" vertical="bottom"/>
    </xf>
    <xf borderId="4" fillId="0" fontId="3" numFmtId="2" xfId="0" applyAlignment="1" applyBorder="1" applyFont="1" applyNumberFormat="1">
      <alignment vertical="bottom"/>
    </xf>
    <xf borderId="4" fillId="3" fontId="3" numFmtId="0" xfId="0" applyAlignment="1" applyBorder="1" applyFill="1" applyFont="1">
      <alignment horizontal="right" vertical="bottom"/>
    </xf>
    <xf borderId="4" fillId="3" fontId="3" numFmtId="0" xfId="0" applyAlignment="1" applyBorder="1" applyFont="1">
      <alignment vertical="bottom"/>
    </xf>
    <xf borderId="7" fillId="2" fontId="3" numFmtId="0" xfId="0" applyAlignment="1" applyBorder="1" applyFont="1">
      <alignment readingOrder="0" vertical="bottom"/>
    </xf>
    <xf borderId="4" fillId="2" fontId="3" numFmtId="0" xfId="0" applyAlignment="1" applyBorder="1" applyFont="1">
      <alignment vertical="bottom"/>
    </xf>
    <xf borderId="7" fillId="2" fontId="3" numFmtId="0" xfId="0" applyAlignment="1" applyBorder="1" applyFont="1">
      <alignment vertical="bottom"/>
    </xf>
    <xf borderId="7" fillId="3" fontId="3" numFmtId="0" xfId="0" applyAlignment="1" applyBorder="1" applyFont="1">
      <alignment vertical="bottom"/>
    </xf>
    <xf borderId="4" fillId="0" fontId="11" numFmtId="0" xfId="0" applyAlignment="1" applyBorder="1" applyFont="1">
      <alignment horizontal="center" vertical="top"/>
    </xf>
    <xf borderId="5" fillId="0" fontId="2" numFmtId="0" xfId="0" applyBorder="1" applyFont="1"/>
    <xf borderId="3" fillId="0" fontId="7" numFmtId="1" xfId="0" applyAlignment="1" applyBorder="1" applyFont="1" applyNumberFormat="1">
      <alignment horizontal="center" vertical="bottom"/>
    </xf>
    <xf borderId="1" fillId="0" fontId="7" numFmtId="1" xfId="0" applyAlignment="1" applyBorder="1" applyFont="1" applyNumberFormat="1">
      <alignment horizontal="center" readingOrder="0" vertical="bottom"/>
    </xf>
    <xf borderId="4" fillId="0" fontId="9" numFmtId="0" xfId="0" applyAlignment="1" applyBorder="1" applyFont="1">
      <alignment horizontal="center" readingOrder="0" vertical="bottom"/>
    </xf>
    <xf borderId="6" fillId="0" fontId="8" numFmtId="1" xfId="0" applyAlignment="1" applyBorder="1" applyFont="1" applyNumberFormat="1">
      <alignment horizontal="center" vertical="bottom"/>
    </xf>
    <xf borderId="4" fillId="0" fontId="9" numFmtId="1" xfId="0" applyAlignment="1" applyBorder="1" applyFont="1" applyNumberFormat="1">
      <alignment horizontal="center" vertical="bottom"/>
    </xf>
    <xf borderId="4" fillId="0" fontId="3" numFmtId="3" xfId="0" applyAlignment="1" applyBorder="1" applyFont="1" applyNumberFormat="1">
      <alignment horizontal="right" vertical="bottom"/>
    </xf>
    <xf borderId="7" fillId="0" fontId="3" numFmtId="0" xfId="0" applyAlignment="1" applyBorder="1" applyFont="1">
      <alignment horizontal="right" vertical="bottom"/>
    </xf>
    <xf borderId="2" fillId="0" fontId="3" numFmtId="0" xfId="0" applyAlignment="1" applyBorder="1" applyFont="1">
      <alignment horizontal="right" vertical="bottom"/>
    </xf>
    <xf borderId="2" fillId="0" fontId="3" numFmtId="3" xfId="0" applyAlignment="1" applyBorder="1" applyFont="1" applyNumberFormat="1">
      <alignment horizontal="right" vertical="bottom"/>
    </xf>
    <xf borderId="7" fillId="0" fontId="3" numFmtId="1" xfId="0" applyAlignment="1" applyBorder="1" applyFont="1" applyNumberFormat="1">
      <alignment horizontal="right" vertical="bottom"/>
    </xf>
    <xf borderId="2" fillId="0" fontId="3" numFmtId="1" xfId="0" applyAlignment="1" applyBorder="1" applyFont="1" applyNumberFormat="1">
      <alignment horizontal="right" vertical="bottom"/>
    </xf>
    <xf borderId="7" fillId="0" fontId="4" numFmtId="0" xfId="0" applyAlignment="1" applyBorder="1" applyFont="1">
      <alignment readingOrder="0"/>
    </xf>
    <xf borderId="0" fillId="0" fontId="4" numFmtId="0" xfId="0" applyAlignment="1" applyFont="1">
      <alignment readingOrder="0"/>
    </xf>
    <xf borderId="7" fillId="0" fontId="3" numFmtId="3" xfId="0" applyAlignment="1" applyBorder="1" applyFont="1" applyNumberFormat="1">
      <alignment horizontal="right" vertical="bottom"/>
    </xf>
    <xf borderId="7" fillId="0" fontId="3" numFmtId="0" xfId="0" applyAlignment="1" applyBorder="1" applyFont="1">
      <alignment horizontal="right" readingOrder="0" vertical="bottom"/>
    </xf>
    <xf borderId="6" fillId="0" fontId="3" numFmtId="1" xfId="0" applyAlignment="1" applyBorder="1" applyFont="1" applyNumberFormat="1">
      <alignment horizontal="right" vertical="bottom"/>
    </xf>
    <xf borderId="4" fillId="0" fontId="3" numFmtId="2" xfId="0" applyAlignment="1" applyBorder="1" applyFont="1" applyNumberFormat="1">
      <alignment horizontal="right" vertical="bottom"/>
    </xf>
    <xf borderId="7" fillId="0" fontId="3" numFmtId="1" xfId="0" applyAlignment="1" applyBorder="1" applyFont="1" applyNumberFormat="1">
      <alignment horizontal="right" readingOrder="0" vertical="bottom"/>
    </xf>
    <xf borderId="7" fillId="0" fontId="3" numFmtId="2" xfId="0" applyAlignment="1" applyBorder="1" applyFont="1" applyNumberFormat="1">
      <alignment horizontal="right" vertical="bottom"/>
    </xf>
    <xf borderId="9" fillId="0" fontId="3" numFmtId="1" xfId="0" applyAlignment="1" applyBorder="1" applyFont="1" applyNumberFormat="1">
      <alignment horizontal="right" vertical="bottom"/>
    </xf>
    <xf borderId="4" fillId="3" fontId="3" numFmtId="2" xfId="0" applyAlignment="1" applyBorder="1" applyFont="1" applyNumberFormat="1">
      <alignment horizontal="right" vertical="bottom"/>
    </xf>
    <xf borderId="7" fillId="2" fontId="3" numFmtId="1" xfId="0" applyAlignment="1" applyBorder="1" applyFont="1" applyNumberFormat="1">
      <alignment horizontal="right" readingOrder="0" vertical="bottom"/>
    </xf>
    <xf borderId="7" fillId="2" fontId="3" numFmtId="2" xfId="0" applyAlignment="1" applyBorder="1" applyFont="1" applyNumberFormat="1">
      <alignment horizontal="right" vertical="bottom"/>
    </xf>
    <xf borderId="7" fillId="3" fontId="3" numFmtId="0" xfId="0" applyAlignment="1" applyBorder="1" applyFont="1">
      <alignment horizontal="right" vertical="bottom"/>
    </xf>
    <xf borderId="7" fillId="2" fontId="3" numFmtId="0" xfId="0" applyAlignment="1" applyBorder="1" applyFont="1">
      <alignment horizontal="right" readingOrder="0" vertical="bottom"/>
    </xf>
    <xf borderId="7" fillId="2" fontId="3" numFmtId="0" xfId="0" applyAlignment="1" applyBorder="1" applyFont="1">
      <alignment horizontal="right" vertical="bottom"/>
    </xf>
    <xf borderId="0" fillId="0" fontId="4" numFmtId="1" xfId="0" applyFont="1" applyNumberFormat="1"/>
    <xf borderId="0" fillId="0" fontId="3" numFmtId="0" xfId="0" applyAlignment="1" applyFont="1">
      <alignment vertical="bottom"/>
    </xf>
    <xf borderId="5" fillId="0" fontId="3" numFmtId="0" xfId="0" applyAlignment="1" applyBorder="1" applyFont="1">
      <alignment vertical="bottom"/>
    </xf>
    <xf borderId="5" fillId="0" fontId="7" numFmtId="1" xfId="0" applyAlignment="1" applyBorder="1" applyFont="1" applyNumberFormat="1">
      <alignment horizontal="center" vertical="bottom"/>
    </xf>
    <xf borderId="5" fillId="0" fontId="7" numFmtId="0" xfId="0" applyAlignment="1" applyBorder="1" applyFont="1">
      <alignment horizontal="center" vertical="bottom"/>
    </xf>
    <xf borderId="1" fillId="0" fontId="3" numFmtId="164" xfId="0" applyAlignment="1" applyBorder="1" applyFont="1" applyNumberFormat="1">
      <alignment horizontal="center" readingOrder="0" vertical="bottom"/>
    </xf>
    <xf borderId="4" fillId="0" fontId="8" numFmtId="1" xfId="0" applyAlignment="1" applyBorder="1" applyFont="1" applyNumberFormat="1">
      <alignment horizontal="center" vertical="bottom"/>
    </xf>
    <xf borderId="4" fillId="0" fontId="8" numFmtId="0" xfId="0" applyAlignment="1" applyBorder="1" applyFont="1">
      <alignment horizontal="center" vertical="bottom"/>
    </xf>
    <xf borderId="7" fillId="0" fontId="12" numFmtId="0" xfId="0" applyAlignment="1" applyBorder="1" applyFont="1">
      <alignment horizontal="center" readingOrder="0" vertical="bottom"/>
    </xf>
    <xf borderId="7" fillId="0" fontId="4" numFmtId="0" xfId="0" applyAlignment="1" applyBorder="1" applyFont="1">
      <alignment horizontal="center" readingOrder="0"/>
    </xf>
    <xf borderId="3" fillId="0" fontId="3" numFmtId="0" xfId="0" applyAlignment="1" applyBorder="1" applyFont="1">
      <alignment vertical="bottom"/>
    </xf>
    <xf borderId="4" fillId="2" fontId="10" numFmtId="0" xfId="0" applyAlignment="1" applyBorder="1" applyFont="1">
      <alignment horizontal="center" shrinkToFit="0" vertical="top" wrapText="0"/>
    </xf>
    <xf borderId="4" fillId="0" fontId="3" numFmtId="1" xfId="0" applyAlignment="1" applyBorder="1" applyFont="1" applyNumberFormat="1">
      <alignment readingOrder="0" vertical="bottom"/>
    </xf>
    <xf borderId="7" fillId="0" fontId="3" numFmtId="1" xfId="0" applyAlignment="1" applyBorder="1" applyFont="1" applyNumberFormat="1">
      <alignment readingOrder="0" vertical="bottom"/>
    </xf>
    <xf borderId="4" fillId="0" fontId="3" numFmtId="0" xfId="0" applyAlignment="1" applyBorder="1" applyFont="1">
      <alignment vertical="bottom"/>
    </xf>
    <xf borderId="7" fillId="3" fontId="4" numFmtId="0" xfId="0" applyBorder="1" applyFont="1"/>
    <xf borderId="7" fillId="2" fontId="4" numFmtId="0" xfId="0" applyAlignment="1" applyBorder="1" applyFont="1">
      <alignment readingOrder="0"/>
    </xf>
    <xf borderId="7" fillId="2" fontId="4" numFmtId="0" xfId="0" applyBorder="1" applyFont="1"/>
    <xf borderId="0" fillId="0" fontId="4" numFmtId="0" xfId="0" applyFont="1"/>
    <xf borderId="1" fillId="0" fontId="1" numFmtId="0" xfId="0" applyAlignment="1" applyBorder="1" applyFont="1">
      <alignment horizontal="center" readingOrder="0" vertical="bottom"/>
    </xf>
    <xf borderId="5" fillId="0" fontId="7" numFmtId="0" xfId="0" applyAlignment="1" applyBorder="1" applyFont="1">
      <alignment horizontal="center" readingOrder="0" vertical="bottom"/>
    </xf>
    <xf borderId="7" fillId="3" fontId="3" numFmtId="0" xfId="0" applyAlignment="1" applyBorder="1" applyFont="1">
      <alignment readingOrder="0" vertical="bottom"/>
    </xf>
    <xf borderId="4" fillId="0" fontId="7" numFmtId="0" xfId="0" applyAlignment="1" applyBorder="1" applyFont="1">
      <alignment horizontal="center" vertical="bottom"/>
    </xf>
    <xf borderId="7" fillId="0" fontId="4" numFmtId="164" xfId="0" applyAlignment="1" applyBorder="1" applyFont="1" applyNumberFormat="1">
      <alignment readingOrder="0"/>
    </xf>
    <xf borderId="7" fillId="0" fontId="13" numFmtId="0" xfId="0" applyAlignment="1" applyBorder="1" applyFont="1">
      <alignment horizontal="center" vertical="bottom"/>
    </xf>
    <xf borderId="7" fillId="0" fontId="4" numFmtId="1" xfId="0" applyAlignment="1" applyBorder="1" applyFont="1" applyNumberFormat="1">
      <alignment readingOrder="0"/>
    </xf>
    <xf borderId="7" fillId="3" fontId="4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s.no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s.no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s.no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://s.no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://s.no" TargetMode="External"/><Relationship Id="rId2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1.0"/>
    <col customWidth="1" min="2" max="2" width="25.63"/>
  </cols>
  <sheetData>
    <row r="1">
      <c r="A1" s="1" t="s">
        <v>0</v>
      </c>
      <c r="B1" s="2"/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>
      <c r="A2" s="6" t="s">
        <v>1</v>
      </c>
      <c r="B2" s="7"/>
      <c r="C2" s="8"/>
      <c r="D2" s="7"/>
      <c r="E2" s="9"/>
      <c r="F2" s="9"/>
      <c r="G2" s="9"/>
      <c r="H2" s="9"/>
      <c r="I2" s="10"/>
      <c r="J2" s="10"/>
      <c r="K2" s="10"/>
      <c r="L2" s="10"/>
      <c r="M2" s="10"/>
      <c r="N2" s="10"/>
      <c r="O2" s="10"/>
      <c r="P2" s="10"/>
      <c r="Q2" s="10"/>
      <c r="R2" s="10"/>
      <c r="S2" s="11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4"/>
      <c r="AH2" s="4"/>
      <c r="AI2" s="4"/>
      <c r="AJ2" s="4"/>
      <c r="AK2" s="4"/>
      <c r="AL2" s="4"/>
      <c r="AM2" s="4"/>
      <c r="AN2" s="4"/>
    </row>
    <row r="3">
      <c r="A3" s="12" t="s">
        <v>2</v>
      </c>
      <c r="B3" s="13" t="s">
        <v>3</v>
      </c>
      <c r="C3" s="14" t="s">
        <v>4</v>
      </c>
      <c r="D3" s="7"/>
      <c r="E3" s="14" t="s">
        <v>5</v>
      </c>
      <c r="F3" s="7"/>
      <c r="G3" s="9"/>
      <c r="H3" s="9"/>
      <c r="I3" s="14" t="s">
        <v>6</v>
      </c>
      <c r="J3" s="7"/>
      <c r="K3" s="9"/>
      <c r="L3" s="9"/>
      <c r="M3" s="14" t="s">
        <v>7</v>
      </c>
      <c r="N3" s="7"/>
      <c r="O3" s="9"/>
      <c r="P3" s="9"/>
      <c r="Q3" s="14" t="s">
        <v>8</v>
      </c>
      <c r="R3" s="7"/>
      <c r="S3" s="15"/>
      <c r="T3" s="9"/>
      <c r="U3" s="16" t="s">
        <v>9</v>
      </c>
      <c r="V3" s="7"/>
      <c r="W3" s="9"/>
      <c r="X3" s="9"/>
      <c r="Y3" s="17" t="s">
        <v>10</v>
      </c>
      <c r="Z3" s="2"/>
      <c r="AA3" s="18"/>
      <c r="AB3" s="18"/>
      <c r="AC3" s="16" t="s">
        <v>11</v>
      </c>
      <c r="AD3" s="7"/>
      <c r="AE3" s="9"/>
      <c r="AF3" s="9"/>
      <c r="AG3" s="19" t="s">
        <v>12</v>
      </c>
      <c r="AH3" s="20"/>
      <c r="AI3" s="20"/>
      <c r="AJ3" s="2"/>
      <c r="AK3" s="19" t="s">
        <v>13</v>
      </c>
      <c r="AL3" s="20"/>
      <c r="AM3" s="20"/>
      <c r="AN3" s="2"/>
    </row>
    <row r="4">
      <c r="A4" s="21"/>
      <c r="B4" s="9"/>
      <c r="C4" s="22" t="s">
        <v>14</v>
      </c>
      <c r="D4" s="23" t="s">
        <v>15</v>
      </c>
      <c r="E4" s="22" t="s">
        <v>14</v>
      </c>
      <c r="F4" s="23" t="s">
        <v>15</v>
      </c>
      <c r="G4" s="24" t="s">
        <v>16</v>
      </c>
      <c r="H4" s="24" t="s">
        <v>17</v>
      </c>
      <c r="I4" s="22" t="s">
        <v>14</v>
      </c>
      <c r="J4" s="23" t="s">
        <v>15</v>
      </c>
      <c r="K4" s="24" t="s">
        <v>16</v>
      </c>
      <c r="L4" s="24" t="s">
        <v>17</v>
      </c>
      <c r="M4" s="22" t="s">
        <v>14</v>
      </c>
      <c r="N4" s="23" t="s">
        <v>15</v>
      </c>
      <c r="O4" s="24" t="s">
        <v>16</v>
      </c>
      <c r="P4" s="24" t="s">
        <v>17</v>
      </c>
      <c r="Q4" s="22" t="s">
        <v>14</v>
      </c>
      <c r="R4" s="23" t="s">
        <v>15</v>
      </c>
      <c r="S4" s="25" t="s">
        <v>16</v>
      </c>
      <c r="T4" s="24" t="s">
        <v>17</v>
      </c>
      <c r="U4" s="22" t="s">
        <v>14</v>
      </c>
      <c r="V4" s="23" t="s">
        <v>15</v>
      </c>
      <c r="W4" s="26" t="s">
        <v>16</v>
      </c>
      <c r="X4" s="26" t="s">
        <v>17</v>
      </c>
      <c r="Y4" s="27" t="s">
        <v>14</v>
      </c>
      <c r="Z4" s="28" t="s">
        <v>15</v>
      </c>
      <c r="AA4" s="29" t="s">
        <v>16</v>
      </c>
      <c r="AB4" s="29" t="s">
        <v>17</v>
      </c>
      <c r="AC4" s="22" t="s">
        <v>14</v>
      </c>
      <c r="AD4" s="23" t="s">
        <v>15</v>
      </c>
      <c r="AE4" s="26" t="s">
        <v>16</v>
      </c>
      <c r="AF4" s="26" t="s">
        <v>17</v>
      </c>
      <c r="AG4" s="27" t="s">
        <v>14</v>
      </c>
      <c r="AH4" s="28" t="s">
        <v>15</v>
      </c>
      <c r="AI4" s="29" t="s">
        <v>16</v>
      </c>
      <c r="AJ4" s="29" t="s">
        <v>17</v>
      </c>
      <c r="AK4" s="27" t="s">
        <v>14</v>
      </c>
      <c r="AL4" s="28" t="s">
        <v>15</v>
      </c>
      <c r="AM4" s="29" t="s">
        <v>16</v>
      </c>
      <c r="AN4" s="29" t="s">
        <v>17</v>
      </c>
    </row>
    <row r="5">
      <c r="A5" s="21"/>
      <c r="B5" s="30" t="s">
        <v>18</v>
      </c>
      <c r="C5" s="31">
        <v>19.0</v>
      </c>
      <c r="D5" s="31">
        <v>20.0</v>
      </c>
      <c r="E5" s="31">
        <v>11.0</v>
      </c>
      <c r="F5" s="31">
        <v>12.0</v>
      </c>
      <c r="G5" s="31">
        <f t="shared" ref="G5:G11" si="1">C5+E5</f>
        <v>30</v>
      </c>
      <c r="H5" s="31">
        <f t="shared" ref="H5:H11" si="2">G5/30*100</f>
        <v>100</v>
      </c>
      <c r="I5" s="31">
        <v>26.0</v>
      </c>
      <c r="J5" s="31">
        <v>22.0</v>
      </c>
      <c r="K5" s="31">
        <f t="shared" ref="K5:K11" si="3">G5+I5</f>
        <v>56</v>
      </c>
      <c r="L5" s="31">
        <f t="shared" ref="L5:L11" si="4">K5/56*100</f>
        <v>100</v>
      </c>
      <c r="M5" s="31">
        <v>20.0</v>
      </c>
      <c r="N5" s="31">
        <v>16.0</v>
      </c>
      <c r="O5" s="31">
        <f t="shared" ref="O5:O11" si="5">K5+M5</f>
        <v>76</v>
      </c>
      <c r="P5" s="31">
        <f t="shared" ref="P5:P11" si="6">O5/76*100</f>
        <v>100</v>
      </c>
      <c r="Q5" s="32">
        <v>22.0</v>
      </c>
      <c r="R5" s="32">
        <v>18.0</v>
      </c>
      <c r="S5" s="33">
        <f t="shared" ref="S5:S11" si="7">O5+Q5</f>
        <v>98</v>
      </c>
      <c r="T5" s="32">
        <f t="shared" ref="T5:T11" si="8">S5/98*100</f>
        <v>100</v>
      </c>
      <c r="U5" s="34">
        <v>24.0</v>
      </c>
      <c r="V5" s="9"/>
      <c r="W5" s="35">
        <f t="shared" ref="W5:W11" si="9">S5+U5</f>
        <v>122</v>
      </c>
      <c r="X5" s="31">
        <f t="shared" ref="X5:X11" si="10">W5/122*100</f>
        <v>100</v>
      </c>
      <c r="Y5" s="36">
        <v>19.0</v>
      </c>
      <c r="Z5" s="36">
        <v>15.0</v>
      </c>
      <c r="AA5" s="37">
        <f t="shared" ref="AA5:AA11" si="11">W5+Y5</f>
        <v>141</v>
      </c>
      <c r="AB5" s="38">
        <f t="shared" ref="AB5:AB11" si="12">AA5/141%</f>
        <v>100</v>
      </c>
      <c r="AC5" s="39">
        <v>15.0</v>
      </c>
      <c r="AD5" s="9"/>
      <c r="AE5" s="15">
        <f t="shared" ref="AE5:AE11" si="13">AA5+AC5</f>
        <v>156</v>
      </c>
      <c r="AF5" s="9">
        <f t="shared" ref="AF5:AF11" si="14">AE5/156%</f>
        <v>100</v>
      </c>
      <c r="AG5" s="36">
        <v>16.0</v>
      </c>
      <c r="AH5" s="36">
        <v>16.0</v>
      </c>
      <c r="AI5" s="40">
        <f t="shared" ref="AI5:AI11" si="15">AE5+AG5</f>
        <v>172</v>
      </c>
      <c r="AJ5" s="18">
        <f t="shared" ref="AJ5:AJ11" si="16">AI5/172*100</f>
        <v>100</v>
      </c>
      <c r="AK5" s="36">
        <v>14.0</v>
      </c>
      <c r="AL5" s="36">
        <v>14.0</v>
      </c>
      <c r="AM5" s="40">
        <f t="shared" ref="AM5:AM11" si="17">AI5+AK5</f>
        <v>186</v>
      </c>
      <c r="AN5" s="18">
        <f t="shared" ref="AN5:AN11" si="18">AM5/186*100</f>
        <v>100</v>
      </c>
    </row>
    <row r="6">
      <c r="A6" s="41">
        <v>1.0</v>
      </c>
      <c r="B6" s="42" t="s">
        <v>19</v>
      </c>
      <c r="C6" s="31">
        <v>14.0</v>
      </c>
      <c r="D6" s="31">
        <v>16.0</v>
      </c>
      <c r="E6" s="31">
        <v>11.0</v>
      </c>
      <c r="F6" s="9"/>
      <c r="G6" s="31">
        <f t="shared" si="1"/>
        <v>25</v>
      </c>
      <c r="H6" s="31">
        <f t="shared" si="2"/>
        <v>83.33333333</v>
      </c>
      <c r="I6" s="31">
        <v>18.0</v>
      </c>
      <c r="J6" s="9"/>
      <c r="K6" s="31">
        <f t="shared" si="3"/>
        <v>43</v>
      </c>
      <c r="L6" s="31">
        <f t="shared" si="4"/>
        <v>76.78571429</v>
      </c>
      <c r="M6" s="31">
        <v>18.0</v>
      </c>
      <c r="N6" s="9"/>
      <c r="O6" s="31">
        <f t="shared" si="5"/>
        <v>61</v>
      </c>
      <c r="P6" s="31">
        <f t="shared" si="6"/>
        <v>80.26315789</v>
      </c>
      <c r="Q6" s="32">
        <v>20.0</v>
      </c>
      <c r="R6" s="32">
        <v>15.0</v>
      </c>
      <c r="S6" s="33">
        <f t="shared" si="7"/>
        <v>81</v>
      </c>
      <c r="T6" s="32">
        <f t="shared" si="8"/>
        <v>82.65306122</v>
      </c>
      <c r="U6" s="31">
        <v>21.0</v>
      </c>
      <c r="V6" s="9"/>
      <c r="W6" s="35">
        <f t="shared" si="9"/>
        <v>102</v>
      </c>
      <c r="X6" s="31">
        <f t="shared" si="10"/>
        <v>83.60655738</v>
      </c>
      <c r="Y6" s="43">
        <v>15.0</v>
      </c>
      <c r="Z6" s="44"/>
      <c r="AA6" s="37">
        <f t="shared" si="11"/>
        <v>117</v>
      </c>
      <c r="AB6" s="38">
        <f t="shared" si="12"/>
        <v>82.9787234</v>
      </c>
      <c r="AC6" s="45">
        <v>10.0</v>
      </c>
      <c r="AD6" s="46"/>
      <c r="AE6" s="15">
        <f t="shared" si="13"/>
        <v>127</v>
      </c>
      <c r="AF6" s="9">
        <f t="shared" si="14"/>
        <v>81.41025641</v>
      </c>
      <c r="AG6" s="36">
        <v>15.0</v>
      </c>
      <c r="AH6" s="36">
        <v>16.0</v>
      </c>
      <c r="AI6" s="40">
        <f t="shared" si="15"/>
        <v>142</v>
      </c>
      <c r="AJ6" s="18">
        <f t="shared" si="16"/>
        <v>82.55813953</v>
      </c>
      <c r="AK6" s="36">
        <v>12.0</v>
      </c>
      <c r="AL6" s="18"/>
      <c r="AM6" s="40">
        <f t="shared" si="17"/>
        <v>154</v>
      </c>
      <c r="AN6" s="18">
        <f t="shared" si="18"/>
        <v>82.79569892</v>
      </c>
    </row>
    <row r="7">
      <c r="A7" s="41">
        <v>2.0</v>
      </c>
      <c r="B7" s="42" t="s">
        <v>20</v>
      </c>
      <c r="C7" s="31">
        <v>12.0</v>
      </c>
      <c r="D7" s="31">
        <v>15.0</v>
      </c>
      <c r="E7" s="31">
        <v>11.0</v>
      </c>
      <c r="F7" s="9"/>
      <c r="G7" s="31">
        <f t="shared" si="1"/>
        <v>23</v>
      </c>
      <c r="H7" s="31">
        <f t="shared" si="2"/>
        <v>76.66666667</v>
      </c>
      <c r="I7" s="31">
        <v>25.0</v>
      </c>
      <c r="J7" s="9"/>
      <c r="K7" s="31">
        <f t="shared" si="3"/>
        <v>48</v>
      </c>
      <c r="L7" s="31">
        <f t="shared" si="4"/>
        <v>85.71428571</v>
      </c>
      <c r="M7" s="31">
        <v>20.0</v>
      </c>
      <c r="N7" s="9"/>
      <c r="O7" s="31">
        <f t="shared" si="5"/>
        <v>68</v>
      </c>
      <c r="P7" s="31">
        <f t="shared" si="6"/>
        <v>89.47368421</v>
      </c>
      <c r="Q7" s="32">
        <v>19.0</v>
      </c>
      <c r="R7" s="32">
        <v>15.0</v>
      </c>
      <c r="S7" s="33">
        <f t="shared" si="7"/>
        <v>87</v>
      </c>
      <c r="T7" s="32">
        <f t="shared" si="8"/>
        <v>88.7755102</v>
      </c>
      <c r="U7" s="31">
        <v>20.0</v>
      </c>
      <c r="V7" s="9"/>
      <c r="W7" s="35">
        <f t="shared" si="9"/>
        <v>107</v>
      </c>
      <c r="X7" s="31">
        <f t="shared" si="10"/>
        <v>87.70491803</v>
      </c>
      <c r="Y7" s="43">
        <v>19.0</v>
      </c>
      <c r="Z7" s="44"/>
      <c r="AA7" s="37">
        <f t="shared" si="11"/>
        <v>126</v>
      </c>
      <c r="AB7" s="38">
        <f t="shared" si="12"/>
        <v>89.36170213</v>
      </c>
      <c r="AC7" s="45">
        <v>13.0</v>
      </c>
      <c r="AD7" s="46"/>
      <c r="AE7" s="15">
        <f t="shared" si="13"/>
        <v>139</v>
      </c>
      <c r="AF7" s="9">
        <f t="shared" si="14"/>
        <v>89.1025641</v>
      </c>
      <c r="AG7" s="36">
        <v>10.0</v>
      </c>
      <c r="AH7" s="36">
        <v>13.0</v>
      </c>
      <c r="AI7" s="40">
        <f t="shared" si="15"/>
        <v>149</v>
      </c>
      <c r="AJ7" s="18">
        <f t="shared" si="16"/>
        <v>86.62790698</v>
      </c>
      <c r="AK7" s="36">
        <v>13.0</v>
      </c>
      <c r="AL7" s="18"/>
      <c r="AM7" s="40">
        <f t="shared" si="17"/>
        <v>162</v>
      </c>
      <c r="AN7" s="18">
        <f t="shared" si="18"/>
        <v>87.09677419</v>
      </c>
    </row>
    <row r="8">
      <c r="A8" s="41">
        <v>3.0</v>
      </c>
      <c r="B8" s="42" t="s">
        <v>21</v>
      </c>
      <c r="C8" s="31">
        <v>15.0</v>
      </c>
      <c r="D8" s="31">
        <v>16.0</v>
      </c>
      <c r="E8" s="31">
        <v>11.0</v>
      </c>
      <c r="F8" s="9"/>
      <c r="G8" s="31">
        <f t="shared" si="1"/>
        <v>26</v>
      </c>
      <c r="H8" s="31">
        <f t="shared" si="2"/>
        <v>86.66666667</v>
      </c>
      <c r="I8" s="31">
        <v>19.0</v>
      </c>
      <c r="J8" s="9"/>
      <c r="K8" s="31">
        <f t="shared" si="3"/>
        <v>45</v>
      </c>
      <c r="L8" s="31">
        <f t="shared" si="4"/>
        <v>80.35714286</v>
      </c>
      <c r="M8" s="31">
        <v>18.0</v>
      </c>
      <c r="N8" s="9"/>
      <c r="O8" s="31">
        <f t="shared" si="5"/>
        <v>63</v>
      </c>
      <c r="P8" s="31">
        <f t="shared" si="6"/>
        <v>82.89473684</v>
      </c>
      <c r="Q8" s="32">
        <v>19.0</v>
      </c>
      <c r="R8" s="32">
        <v>18.0</v>
      </c>
      <c r="S8" s="33">
        <f t="shared" si="7"/>
        <v>82</v>
      </c>
      <c r="T8" s="32">
        <f t="shared" si="8"/>
        <v>83.67346939</v>
      </c>
      <c r="U8" s="31">
        <v>20.0</v>
      </c>
      <c r="V8" s="9"/>
      <c r="W8" s="35">
        <f t="shared" si="9"/>
        <v>102</v>
      </c>
      <c r="X8" s="31">
        <f t="shared" si="10"/>
        <v>83.60655738</v>
      </c>
      <c r="Y8" s="43">
        <v>11.0</v>
      </c>
      <c r="Z8" s="44"/>
      <c r="AA8" s="37">
        <f t="shared" si="11"/>
        <v>113</v>
      </c>
      <c r="AB8" s="38">
        <f t="shared" si="12"/>
        <v>80.14184397</v>
      </c>
      <c r="AC8" s="45">
        <v>12.0</v>
      </c>
      <c r="AD8" s="46"/>
      <c r="AE8" s="15">
        <f t="shared" si="13"/>
        <v>125</v>
      </c>
      <c r="AF8" s="9">
        <f t="shared" si="14"/>
        <v>80.12820513</v>
      </c>
      <c r="AG8" s="36">
        <v>16.0</v>
      </c>
      <c r="AH8" s="36">
        <v>16.0</v>
      </c>
      <c r="AI8" s="40">
        <f t="shared" si="15"/>
        <v>141</v>
      </c>
      <c r="AJ8" s="18">
        <f t="shared" si="16"/>
        <v>81.97674419</v>
      </c>
      <c r="AK8" s="36">
        <v>10.0</v>
      </c>
      <c r="AL8" s="18"/>
      <c r="AM8" s="40">
        <f t="shared" si="17"/>
        <v>151</v>
      </c>
      <c r="AN8" s="18">
        <f t="shared" si="18"/>
        <v>81.1827957</v>
      </c>
    </row>
    <row r="9">
      <c r="A9" s="41">
        <v>4.0</v>
      </c>
      <c r="B9" s="42" t="s">
        <v>22</v>
      </c>
      <c r="C9" s="31">
        <v>3.0</v>
      </c>
      <c r="D9" s="31">
        <v>3.0</v>
      </c>
      <c r="E9" s="31">
        <v>10.0</v>
      </c>
      <c r="F9" s="9"/>
      <c r="G9" s="31">
        <f t="shared" si="1"/>
        <v>13</v>
      </c>
      <c r="H9" s="47">
        <f t="shared" si="2"/>
        <v>43.33333333</v>
      </c>
      <c r="I9" s="31">
        <v>25.0</v>
      </c>
      <c r="J9" s="9"/>
      <c r="K9" s="31">
        <f t="shared" si="3"/>
        <v>38</v>
      </c>
      <c r="L9" s="47">
        <f t="shared" si="4"/>
        <v>67.85714286</v>
      </c>
      <c r="M9" s="31">
        <v>19.0</v>
      </c>
      <c r="N9" s="9"/>
      <c r="O9" s="31">
        <f t="shared" si="5"/>
        <v>57</v>
      </c>
      <c r="P9" s="31">
        <f t="shared" si="6"/>
        <v>75</v>
      </c>
      <c r="Q9" s="32">
        <v>20.0</v>
      </c>
      <c r="R9" s="32">
        <v>16.0</v>
      </c>
      <c r="S9" s="33">
        <f t="shared" si="7"/>
        <v>77</v>
      </c>
      <c r="T9" s="32">
        <f t="shared" si="8"/>
        <v>78.57142857</v>
      </c>
      <c r="U9" s="31">
        <v>19.0</v>
      </c>
      <c r="V9" s="9"/>
      <c r="W9" s="35">
        <f t="shared" si="9"/>
        <v>96</v>
      </c>
      <c r="X9" s="31">
        <f t="shared" si="10"/>
        <v>78.68852459</v>
      </c>
      <c r="Y9" s="43">
        <v>14.0</v>
      </c>
      <c r="Z9" s="44"/>
      <c r="AA9" s="37">
        <f t="shared" si="11"/>
        <v>110</v>
      </c>
      <c r="AB9" s="38">
        <f t="shared" si="12"/>
        <v>78.0141844</v>
      </c>
      <c r="AC9" s="45">
        <v>2.0</v>
      </c>
      <c r="AD9" s="46"/>
      <c r="AE9" s="15">
        <f t="shared" si="13"/>
        <v>112</v>
      </c>
      <c r="AF9" s="48">
        <f t="shared" si="14"/>
        <v>71.79487179</v>
      </c>
      <c r="AG9" s="49">
        <v>16.0</v>
      </c>
      <c r="AH9" s="49">
        <v>16.0</v>
      </c>
      <c r="AI9" s="40">
        <f t="shared" si="15"/>
        <v>128</v>
      </c>
      <c r="AJ9" s="18">
        <f t="shared" si="16"/>
        <v>74.41860465</v>
      </c>
      <c r="AK9" s="36">
        <v>14.0</v>
      </c>
      <c r="AL9" s="18"/>
      <c r="AM9" s="40">
        <f t="shared" si="17"/>
        <v>142</v>
      </c>
      <c r="AN9" s="18">
        <f t="shared" si="18"/>
        <v>76.34408602</v>
      </c>
    </row>
    <row r="10">
      <c r="A10" s="41">
        <v>5.0</v>
      </c>
      <c r="B10" s="42" t="s">
        <v>23</v>
      </c>
      <c r="C10" s="31">
        <v>7.0</v>
      </c>
      <c r="D10" s="31">
        <v>6.0</v>
      </c>
      <c r="E10" s="31">
        <v>9.0</v>
      </c>
      <c r="F10" s="9"/>
      <c r="G10" s="31">
        <f t="shared" si="1"/>
        <v>16</v>
      </c>
      <c r="H10" s="47">
        <f t="shared" si="2"/>
        <v>53.33333333</v>
      </c>
      <c r="I10" s="31">
        <v>25.0</v>
      </c>
      <c r="J10" s="9"/>
      <c r="K10" s="31">
        <f t="shared" si="3"/>
        <v>41</v>
      </c>
      <c r="L10" s="47">
        <f t="shared" si="4"/>
        <v>73.21428571</v>
      </c>
      <c r="M10" s="31">
        <v>17.0</v>
      </c>
      <c r="N10" s="9"/>
      <c r="O10" s="31">
        <f t="shared" si="5"/>
        <v>58</v>
      </c>
      <c r="P10" s="31">
        <f t="shared" si="6"/>
        <v>76.31578947</v>
      </c>
      <c r="Q10" s="32">
        <v>18.0</v>
      </c>
      <c r="R10" s="32">
        <v>14.0</v>
      </c>
      <c r="S10" s="33">
        <f t="shared" si="7"/>
        <v>76</v>
      </c>
      <c r="T10" s="32">
        <f t="shared" si="8"/>
        <v>77.55102041</v>
      </c>
      <c r="U10" s="31">
        <v>18.0</v>
      </c>
      <c r="V10" s="9"/>
      <c r="W10" s="35">
        <f t="shared" si="9"/>
        <v>94</v>
      </c>
      <c r="X10" s="31">
        <f t="shared" si="10"/>
        <v>77.04918033</v>
      </c>
      <c r="Y10" s="43">
        <v>13.0</v>
      </c>
      <c r="Z10" s="44"/>
      <c r="AA10" s="37">
        <f t="shared" si="11"/>
        <v>107</v>
      </c>
      <c r="AB10" s="38">
        <f t="shared" si="12"/>
        <v>75.88652482</v>
      </c>
      <c r="AC10" s="45">
        <v>7.0</v>
      </c>
      <c r="AD10" s="46"/>
      <c r="AE10" s="15">
        <f t="shared" si="13"/>
        <v>114</v>
      </c>
      <c r="AF10" s="48">
        <f t="shared" si="14"/>
        <v>73.07692308</v>
      </c>
      <c r="AG10" s="49">
        <v>14.0</v>
      </c>
      <c r="AH10" s="49">
        <v>16.0</v>
      </c>
      <c r="AI10" s="40">
        <f t="shared" si="15"/>
        <v>128</v>
      </c>
      <c r="AJ10" s="18">
        <f t="shared" si="16"/>
        <v>74.41860465</v>
      </c>
      <c r="AK10" s="36">
        <v>13.0</v>
      </c>
      <c r="AL10" s="18"/>
      <c r="AM10" s="40">
        <f t="shared" si="17"/>
        <v>141</v>
      </c>
      <c r="AN10" s="18">
        <f t="shared" si="18"/>
        <v>75.80645161</v>
      </c>
    </row>
    <row r="11">
      <c r="A11" s="41">
        <v>6.0</v>
      </c>
      <c r="B11" s="42" t="s">
        <v>24</v>
      </c>
      <c r="C11" s="31">
        <v>12.0</v>
      </c>
      <c r="D11" s="31">
        <v>12.0</v>
      </c>
      <c r="E11" s="31">
        <v>9.0</v>
      </c>
      <c r="F11" s="9"/>
      <c r="G11" s="31">
        <f t="shared" si="1"/>
        <v>21</v>
      </c>
      <c r="H11" s="47">
        <f t="shared" si="2"/>
        <v>70</v>
      </c>
      <c r="I11" s="31">
        <v>25.0</v>
      </c>
      <c r="J11" s="9"/>
      <c r="K11" s="31">
        <f t="shared" si="3"/>
        <v>46</v>
      </c>
      <c r="L11" s="31">
        <f t="shared" si="4"/>
        <v>82.14285714</v>
      </c>
      <c r="M11" s="31">
        <v>17.0</v>
      </c>
      <c r="N11" s="9"/>
      <c r="O11" s="31">
        <f t="shared" si="5"/>
        <v>63</v>
      </c>
      <c r="P11" s="31">
        <f t="shared" si="6"/>
        <v>82.89473684</v>
      </c>
      <c r="Q11" s="32">
        <v>19.0</v>
      </c>
      <c r="R11" s="32">
        <v>15.0</v>
      </c>
      <c r="S11" s="33">
        <f t="shared" si="7"/>
        <v>82</v>
      </c>
      <c r="T11" s="32">
        <f t="shared" si="8"/>
        <v>83.67346939</v>
      </c>
      <c r="U11" s="31">
        <v>17.0</v>
      </c>
      <c r="V11" s="9"/>
      <c r="W11" s="35">
        <f t="shared" si="9"/>
        <v>99</v>
      </c>
      <c r="X11" s="31">
        <f t="shared" si="10"/>
        <v>81.14754098</v>
      </c>
      <c r="Y11" s="43">
        <v>11.0</v>
      </c>
      <c r="Z11" s="44"/>
      <c r="AA11" s="37">
        <f t="shared" si="11"/>
        <v>110</v>
      </c>
      <c r="AB11" s="38">
        <f t="shared" si="12"/>
        <v>78.0141844</v>
      </c>
      <c r="AC11" s="45">
        <v>13.0</v>
      </c>
      <c r="AD11" s="46"/>
      <c r="AE11" s="15">
        <f t="shared" si="13"/>
        <v>123</v>
      </c>
      <c r="AF11" s="9">
        <f t="shared" si="14"/>
        <v>78.84615385</v>
      </c>
      <c r="AG11" s="49">
        <v>15.0</v>
      </c>
      <c r="AH11" s="49">
        <v>15.0</v>
      </c>
      <c r="AI11" s="40">
        <f t="shared" si="15"/>
        <v>138</v>
      </c>
      <c r="AJ11" s="18">
        <f t="shared" si="16"/>
        <v>80.23255814</v>
      </c>
      <c r="AK11" s="36">
        <v>10.0</v>
      </c>
      <c r="AL11" s="18"/>
      <c r="AM11" s="40">
        <f t="shared" si="17"/>
        <v>148</v>
      </c>
      <c r="AN11" s="18">
        <f t="shared" si="18"/>
        <v>79.56989247</v>
      </c>
    </row>
    <row r="12">
      <c r="A12" s="41"/>
      <c r="B12" s="42"/>
      <c r="C12" s="31"/>
      <c r="D12" s="31"/>
      <c r="E12" s="31"/>
      <c r="F12" s="9"/>
      <c r="G12" s="31"/>
      <c r="H12" s="47"/>
      <c r="I12" s="31"/>
      <c r="J12" s="9"/>
      <c r="K12" s="31"/>
      <c r="L12" s="31"/>
      <c r="M12" s="31"/>
      <c r="N12" s="9"/>
      <c r="O12" s="31"/>
      <c r="P12" s="31"/>
      <c r="Q12" s="32"/>
      <c r="R12" s="32"/>
      <c r="S12" s="33"/>
      <c r="T12" s="32"/>
      <c r="U12" s="31"/>
      <c r="V12" s="9"/>
      <c r="W12" s="35"/>
      <c r="X12" s="31"/>
      <c r="Y12" s="43"/>
      <c r="Z12" s="44"/>
      <c r="AA12" s="38"/>
      <c r="AB12" s="38"/>
      <c r="AC12" s="45"/>
      <c r="AD12" s="46"/>
      <c r="AE12" s="9"/>
      <c r="AF12" s="9"/>
      <c r="AG12" s="49"/>
      <c r="AH12" s="49"/>
      <c r="AI12" s="18"/>
      <c r="AJ12" s="18"/>
      <c r="AK12" s="36"/>
      <c r="AL12" s="18"/>
      <c r="AM12" s="18"/>
      <c r="AN12" s="18"/>
    </row>
    <row r="13">
      <c r="A13" s="41">
        <v>7.0</v>
      </c>
      <c r="B13" s="42" t="s">
        <v>25</v>
      </c>
      <c r="C13" s="31">
        <v>15.0</v>
      </c>
      <c r="D13" s="31">
        <v>15.0</v>
      </c>
      <c r="E13" s="31">
        <v>9.0</v>
      </c>
      <c r="F13" s="9"/>
      <c r="G13" s="31">
        <f t="shared" ref="G13:G36" si="19">C13+E13</f>
        <v>24</v>
      </c>
      <c r="H13" s="31">
        <f t="shared" ref="H13:H36" si="20">G13/30*100</f>
        <v>80</v>
      </c>
      <c r="I13" s="31">
        <v>23.0</v>
      </c>
      <c r="J13" s="9"/>
      <c r="K13" s="31">
        <f t="shared" ref="K13:K36" si="21">G13+I13</f>
        <v>47</v>
      </c>
      <c r="L13" s="31">
        <f t="shared" ref="L13:L36" si="22">K13/56*100</f>
        <v>83.92857143</v>
      </c>
      <c r="M13" s="31">
        <v>16.0</v>
      </c>
      <c r="N13" s="9"/>
      <c r="O13" s="31">
        <f t="shared" ref="O13:O36" si="23">K13+M13</f>
        <v>63</v>
      </c>
      <c r="P13" s="31">
        <f t="shared" ref="P13:P36" si="24">O13/76*100</f>
        <v>82.89473684</v>
      </c>
      <c r="Q13" s="32">
        <v>19.0</v>
      </c>
      <c r="R13" s="32">
        <v>16.0</v>
      </c>
      <c r="S13" s="33">
        <f t="shared" ref="S13:S36" si="25">O13+Q13</f>
        <v>82</v>
      </c>
      <c r="T13" s="32">
        <f t="shared" ref="T13:T36" si="26">S13/98*100</f>
        <v>83.67346939</v>
      </c>
      <c r="U13" s="31">
        <v>23.0</v>
      </c>
      <c r="V13" s="9"/>
      <c r="W13" s="35">
        <f t="shared" ref="W13:W36" si="27">S13+U13</f>
        <v>105</v>
      </c>
      <c r="X13" s="31">
        <f t="shared" ref="X13:X36" si="28">W13/122*100</f>
        <v>86.06557377</v>
      </c>
      <c r="Y13" s="43">
        <v>10.0</v>
      </c>
      <c r="Z13" s="44"/>
      <c r="AA13" s="37">
        <f t="shared" ref="AA13:AA36" si="29">W13+Y13</f>
        <v>115</v>
      </c>
      <c r="AB13" s="38">
        <f t="shared" ref="AB13:AB36" si="30">AA13/141%</f>
        <v>81.56028369</v>
      </c>
      <c r="AC13" s="45">
        <v>10.0</v>
      </c>
      <c r="AD13" s="46"/>
      <c r="AE13" s="15">
        <f t="shared" ref="AE13:AE36" si="31">AA13+AC13</f>
        <v>125</v>
      </c>
      <c r="AF13" s="9">
        <f t="shared" ref="AF13:AF36" si="32">AE13/156%</f>
        <v>80.12820513</v>
      </c>
      <c r="AG13" s="49">
        <v>15.0</v>
      </c>
      <c r="AH13" s="49">
        <v>15.0</v>
      </c>
      <c r="AI13" s="40">
        <f t="shared" ref="AI13:AI36" si="33">AE13+AG13</f>
        <v>140</v>
      </c>
      <c r="AJ13" s="18">
        <f t="shared" ref="AJ13:AJ36" si="34">AI13/172*100</f>
        <v>81.39534884</v>
      </c>
      <c r="AK13" s="36">
        <v>10.0</v>
      </c>
      <c r="AL13" s="18"/>
      <c r="AM13" s="40">
        <f t="shared" ref="AM13:AM36" si="35">AI13+AK13</f>
        <v>150</v>
      </c>
      <c r="AN13" s="18">
        <f t="shared" ref="AN13:AN36" si="36">AM13/186*100</f>
        <v>80.64516129</v>
      </c>
    </row>
    <row r="14">
      <c r="A14" s="41">
        <v>8.0</v>
      </c>
      <c r="B14" s="42" t="s">
        <v>26</v>
      </c>
      <c r="C14" s="31">
        <v>14.0</v>
      </c>
      <c r="D14" s="9"/>
      <c r="E14" s="31">
        <v>11.0</v>
      </c>
      <c r="F14" s="9"/>
      <c r="G14" s="31">
        <f t="shared" si="19"/>
        <v>25</v>
      </c>
      <c r="H14" s="31">
        <f t="shared" si="20"/>
        <v>83.33333333</v>
      </c>
      <c r="I14" s="31">
        <v>24.0</v>
      </c>
      <c r="J14" s="9"/>
      <c r="K14" s="31">
        <f t="shared" si="21"/>
        <v>49</v>
      </c>
      <c r="L14" s="31">
        <f t="shared" si="22"/>
        <v>87.5</v>
      </c>
      <c r="M14" s="31">
        <v>20.0</v>
      </c>
      <c r="N14" s="31">
        <v>16.0</v>
      </c>
      <c r="O14" s="31">
        <f t="shared" si="23"/>
        <v>69</v>
      </c>
      <c r="P14" s="31">
        <f t="shared" si="24"/>
        <v>90.78947368</v>
      </c>
      <c r="Q14" s="32">
        <v>21.0</v>
      </c>
      <c r="R14" s="50"/>
      <c r="S14" s="33">
        <f t="shared" si="25"/>
        <v>90</v>
      </c>
      <c r="T14" s="32">
        <f t="shared" si="26"/>
        <v>91.83673469</v>
      </c>
      <c r="U14" s="31">
        <v>23.0</v>
      </c>
      <c r="V14" s="9"/>
      <c r="W14" s="35">
        <f t="shared" si="27"/>
        <v>113</v>
      </c>
      <c r="X14" s="31">
        <f t="shared" si="28"/>
        <v>92.62295082</v>
      </c>
      <c r="Y14" s="43">
        <v>13.0</v>
      </c>
      <c r="Z14" s="44"/>
      <c r="AA14" s="37">
        <f t="shared" si="29"/>
        <v>126</v>
      </c>
      <c r="AB14" s="38">
        <f t="shared" si="30"/>
        <v>89.36170213</v>
      </c>
      <c r="AC14" s="45">
        <v>15.0</v>
      </c>
      <c r="AD14" s="45">
        <v>15.0</v>
      </c>
      <c r="AE14" s="15">
        <f t="shared" si="31"/>
        <v>141</v>
      </c>
      <c r="AF14" s="9">
        <f t="shared" si="32"/>
        <v>90.38461538</v>
      </c>
      <c r="AG14" s="49">
        <v>15.0</v>
      </c>
      <c r="AH14" s="51"/>
      <c r="AI14" s="40">
        <f t="shared" si="33"/>
        <v>156</v>
      </c>
      <c r="AJ14" s="18">
        <f t="shared" si="34"/>
        <v>90.69767442</v>
      </c>
      <c r="AK14" s="36">
        <v>9.0</v>
      </c>
      <c r="AL14" s="18"/>
      <c r="AM14" s="40">
        <f t="shared" si="35"/>
        <v>165</v>
      </c>
      <c r="AN14" s="18">
        <f t="shared" si="36"/>
        <v>88.70967742</v>
      </c>
    </row>
    <row r="15">
      <c r="A15" s="41">
        <v>9.0</v>
      </c>
      <c r="B15" s="42" t="s">
        <v>27</v>
      </c>
      <c r="C15" s="31">
        <v>18.0</v>
      </c>
      <c r="D15" s="9"/>
      <c r="E15" s="31">
        <v>9.0</v>
      </c>
      <c r="F15" s="9"/>
      <c r="G15" s="31">
        <f t="shared" si="19"/>
        <v>27</v>
      </c>
      <c r="H15" s="31">
        <f t="shared" si="20"/>
        <v>90</v>
      </c>
      <c r="I15" s="31">
        <v>20.0</v>
      </c>
      <c r="J15" s="9"/>
      <c r="K15" s="31">
        <f t="shared" si="21"/>
        <v>47</v>
      </c>
      <c r="L15" s="31">
        <f t="shared" si="22"/>
        <v>83.92857143</v>
      </c>
      <c r="M15" s="31">
        <v>17.0</v>
      </c>
      <c r="N15" s="31">
        <v>13.0</v>
      </c>
      <c r="O15" s="31">
        <f t="shared" si="23"/>
        <v>64</v>
      </c>
      <c r="P15" s="31">
        <f t="shared" si="24"/>
        <v>84.21052632</v>
      </c>
      <c r="Q15" s="32">
        <v>21.0</v>
      </c>
      <c r="R15" s="50"/>
      <c r="S15" s="33">
        <f t="shared" si="25"/>
        <v>85</v>
      </c>
      <c r="T15" s="32">
        <f t="shared" si="26"/>
        <v>86.73469388</v>
      </c>
      <c r="U15" s="31">
        <v>24.0</v>
      </c>
      <c r="V15" s="9"/>
      <c r="W15" s="35">
        <f t="shared" si="27"/>
        <v>109</v>
      </c>
      <c r="X15" s="31">
        <f t="shared" si="28"/>
        <v>89.3442623</v>
      </c>
      <c r="Y15" s="43">
        <v>10.0</v>
      </c>
      <c r="Z15" s="44"/>
      <c r="AA15" s="37">
        <f t="shared" si="29"/>
        <v>119</v>
      </c>
      <c r="AB15" s="38">
        <f t="shared" si="30"/>
        <v>84.39716312</v>
      </c>
      <c r="AC15" s="45">
        <v>15.0</v>
      </c>
      <c r="AD15" s="45">
        <v>11.0</v>
      </c>
      <c r="AE15" s="15">
        <f t="shared" si="31"/>
        <v>134</v>
      </c>
      <c r="AF15" s="9">
        <f t="shared" si="32"/>
        <v>85.8974359</v>
      </c>
      <c r="AG15" s="49">
        <v>14.0</v>
      </c>
      <c r="AH15" s="51"/>
      <c r="AI15" s="40">
        <f t="shared" si="33"/>
        <v>148</v>
      </c>
      <c r="AJ15" s="18">
        <f t="shared" si="34"/>
        <v>86.04651163</v>
      </c>
      <c r="AK15" s="36">
        <v>8.0</v>
      </c>
      <c r="AL15" s="18"/>
      <c r="AM15" s="40">
        <f t="shared" si="35"/>
        <v>156</v>
      </c>
      <c r="AN15" s="18">
        <f t="shared" si="36"/>
        <v>83.87096774</v>
      </c>
    </row>
    <row r="16">
      <c r="A16" s="41">
        <v>10.0</v>
      </c>
      <c r="B16" s="42" t="s">
        <v>28</v>
      </c>
      <c r="C16" s="31">
        <v>16.0</v>
      </c>
      <c r="D16" s="9"/>
      <c r="E16" s="31">
        <v>10.0</v>
      </c>
      <c r="F16" s="9"/>
      <c r="G16" s="31">
        <f t="shared" si="19"/>
        <v>26</v>
      </c>
      <c r="H16" s="31">
        <f t="shared" si="20"/>
        <v>86.66666667</v>
      </c>
      <c r="I16" s="31">
        <v>22.0</v>
      </c>
      <c r="J16" s="9"/>
      <c r="K16" s="31">
        <f t="shared" si="21"/>
        <v>48</v>
      </c>
      <c r="L16" s="31">
        <f t="shared" si="22"/>
        <v>85.71428571</v>
      </c>
      <c r="M16" s="31">
        <v>19.0</v>
      </c>
      <c r="N16" s="31">
        <v>15.0</v>
      </c>
      <c r="O16" s="31">
        <f t="shared" si="23"/>
        <v>67</v>
      </c>
      <c r="P16" s="31">
        <f t="shared" si="24"/>
        <v>88.15789474</v>
      </c>
      <c r="Q16" s="32">
        <v>15.0</v>
      </c>
      <c r="R16" s="50"/>
      <c r="S16" s="33">
        <f t="shared" si="25"/>
        <v>82</v>
      </c>
      <c r="T16" s="32">
        <f t="shared" si="26"/>
        <v>83.67346939</v>
      </c>
      <c r="U16" s="31">
        <v>24.0</v>
      </c>
      <c r="V16" s="9"/>
      <c r="W16" s="35">
        <f t="shared" si="27"/>
        <v>106</v>
      </c>
      <c r="X16" s="31">
        <f t="shared" si="28"/>
        <v>86.8852459</v>
      </c>
      <c r="Y16" s="43">
        <v>11.0</v>
      </c>
      <c r="Z16" s="44"/>
      <c r="AA16" s="37">
        <f t="shared" si="29"/>
        <v>117</v>
      </c>
      <c r="AB16" s="38">
        <f t="shared" si="30"/>
        <v>82.9787234</v>
      </c>
      <c r="AC16" s="45">
        <v>15.0</v>
      </c>
      <c r="AD16" s="45">
        <v>13.0</v>
      </c>
      <c r="AE16" s="15">
        <f t="shared" si="31"/>
        <v>132</v>
      </c>
      <c r="AF16" s="9">
        <f t="shared" si="32"/>
        <v>84.61538462</v>
      </c>
      <c r="AG16" s="49">
        <v>14.0</v>
      </c>
      <c r="AH16" s="51"/>
      <c r="AI16" s="40">
        <f t="shared" si="33"/>
        <v>146</v>
      </c>
      <c r="AJ16" s="18">
        <f t="shared" si="34"/>
        <v>84.88372093</v>
      </c>
      <c r="AK16" s="36">
        <v>12.0</v>
      </c>
      <c r="AL16" s="18"/>
      <c r="AM16" s="40">
        <f t="shared" si="35"/>
        <v>158</v>
      </c>
      <c r="AN16" s="18">
        <f t="shared" si="36"/>
        <v>84.94623656</v>
      </c>
    </row>
    <row r="17">
      <c r="A17" s="41">
        <v>11.0</v>
      </c>
      <c r="B17" s="42" t="s">
        <v>29</v>
      </c>
      <c r="C17" s="31">
        <v>13.0</v>
      </c>
      <c r="D17" s="9"/>
      <c r="E17" s="31">
        <v>5.0</v>
      </c>
      <c r="F17" s="9"/>
      <c r="G17" s="31">
        <f t="shared" si="19"/>
        <v>18</v>
      </c>
      <c r="H17" s="47">
        <f t="shared" si="20"/>
        <v>60</v>
      </c>
      <c r="I17" s="31">
        <v>17.0</v>
      </c>
      <c r="J17" s="9"/>
      <c r="K17" s="31">
        <f t="shared" si="21"/>
        <v>35</v>
      </c>
      <c r="L17" s="47">
        <f t="shared" si="22"/>
        <v>62.5</v>
      </c>
      <c r="M17" s="31">
        <v>19.0</v>
      </c>
      <c r="N17" s="31">
        <v>15.0</v>
      </c>
      <c r="O17" s="31">
        <f t="shared" si="23"/>
        <v>54</v>
      </c>
      <c r="P17" s="47">
        <f t="shared" si="24"/>
        <v>71.05263158</v>
      </c>
      <c r="Q17" s="32">
        <v>20.0</v>
      </c>
      <c r="R17" s="50"/>
      <c r="S17" s="33">
        <f t="shared" si="25"/>
        <v>74</v>
      </c>
      <c r="T17" s="32">
        <f t="shared" si="26"/>
        <v>75.51020408</v>
      </c>
      <c r="U17" s="31">
        <v>23.0</v>
      </c>
      <c r="V17" s="9"/>
      <c r="W17" s="35">
        <f t="shared" si="27"/>
        <v>97</v>
      </c>
      <c r="X17" s="31">
        <f t="shared" si="28"/>
        <v>79.50819672</v>
      </c>
      <c r="Y17" s="43">
        <v>13.0</v>
      </c>
      <c r="Z17" s="44"/>
      <c r="AA17" s="37">
        <f t="shared" si="29"/>
        <v>110</v>
      </c>
      <c r="AB17" s="38">
        <f t="shared" si="30"/>
        <v>78.0141844</v>
      </c>
      <c r="AC17" s="45">
        <v>15.0</v>
      </c>
      <c r="AD17" s="45">
        <v>15.0</v>
      </c>
      <c r="AE17" s="15">
        <f t="shared" si="31"/>
        <v>125</v>
      </c>
      <c r="AF17" s="9">
        <f t="shared" si="32"/>
        <v>80.12820513</v>
      </c>
      <c r="AG17" s="49">
        <v>14.0</v>
      </c>
      <c r="AH17" s="51"/>
      <c r="AI17" s="40">
        <f t="shared" si="33"/>
        <v>139</v>
      </c>
      <c r="AJ17" s="18">
        <f t="shared" si="34"/>
        <v>80.81395349</v>
      </c>
      <c r="AK17" s="36">
        <v>12.0</v>
      </c>
      <c r="AL17" s="18"/>
      <c r="AM17" s="40">
        <f t="shared" si="35"/>
        <v>151</v>
      </c>
      <c r="AN17" s="18">
        <f t="shared" si="36"/>
        <v>81.1827957</v>
      </c>
    </row>
    <row r="18">
      <c r="A18" s="41">
        <v>12.0</v>
      </c>
      <c r="B18" s="42" t="s">
        <v>30</v>
      </c>
      <c r="C18" s="31">
        <v>12.0</v>
      </c>
      <c r="D18" s="9"/>
      <c r="E18" s="31">
        <v>9.0</v>
      </c>
      <c r="F18" s="9"/>
      <c r="G18" s="31">
        <f t="shared" si="19"/>
        <v>21</v>
      </c>
      <c r="H18" s="47">
        <f t="shared" si="20"/>
        <v>70</v>
      </c>
      <c r="I18" s="31">
        <v>23.0</v>
      </c>
      <c r="J18" s="9"/>
      <c r="K18" s="31">
        <f t="shared" si="21"/>
        <v>44</v>
      </c>
      <c r="L18" s="31">
        <f t="shared" si="22"/>
        <v>78.57142857</v>
      </c>
      <c r="M18" s="31">
        <v>18.0</v>
      </c>
      <c r="N18" s="31">
        <v>16.0</v>
      </c>
      <c r="O18" s="31">
        <f t="shared" si="23"/>
        <v>62</v>
      </c>
      <c r="P18" s="31">
        <f t="shared" si="24"/>
        <v>81.57894737</v>
      </c>
      <c r="Q18" s="32">
        <v>18.0</v>
      </c>
      <c r="R18" s="50"/>
      <c r="S18" s="33">
        <f t="shared" si="25"/>
        <v>80</v>
      </c>
      <c r="T18" s="32">
        <f t="shared" si="26"/>
        <v>81.63265306</v>
      </c>
      <c r="U18" s="31">
        <v>20.0</v>
      </c>
      <c r="V18" s="9"/>
      <c r="W18" s="35">
        <f t="shared" si="27"/>
        <v>100</v>
      </c>
      <c r="X18" s="31">
        <f t="shared" si="28"/>
        <v>81.96721311</v>
      </c>
      <c r="Y18" s="43">
        <v>12.0</v>
      </c>
      <c r="Z18" s="44"/>
      <c r="AA18" s="37">
        <f t="shared" si="29"/>
        <v>112</v>
      </c>
      <c r="AB18" s="38">
        <f t="shared" si="30"/>
        <v>79.43262411</v>
      </c>
      <c r="AC18" s="45">
        <v>15.0</v>
      </c>
      <c r="AD18" s="45">
        <v>15.0</v>
      </c>
      <c r="AE18" s="15">
        <f t="shared" si="31"/>
        <v>127</v>
      </c>
      <c r="AF18" s="9">
        <f t="shared" si="32"/>
        <v>81.41025641</v>
      </c>
      <c r="AG18" s="49">
        <v>16.0</v>
      </c>
      <c r="AH18" s="51"/>
      <c r="AI18" s="40">
        <f t="shared" si="33"/>
        <v>143</v>
      </c>
      <c r="AJ18" s="18">
        <f t="shared" si="34"/>
        <v>83.13953488</v>
      </c>
      <c r="AK18" s="36">
        <v>9.0</v>
      </c>
      <c r="AL18" s="18"/>
      <c r="AM18" s="40">
        <f t="shared" si="35"/>
        <v>152</v>
      </c>
      <c r="AN18" s="18">
        <f t="shared" si="36"/>
        <v>81.72043011</v>
      </c>
    </row>
    <row r="19">
      <c r="A19" s="41">
        <v>13.0</v>
      </c>
      <c r="B19" s="42" t="s">
        <v>31</v>
      </c>
      <c r="C19" s="31">
        <v>12.0</v>
      </c>
      <c r="D19" s="9"/>
      <c r="E19" s="31">
        <v>6.0</v>
      </c>
      <c r="F19" s="9"/>
      <c r="G19" s="31">
        <f t="shared" si="19"/>
        <v>18</v>
      </c>
      <c r="H19" s="47">
        <f t="shared" si="20"/>
        <v>60</v>
      </c>
      <c r="I19" s="31">
        <v>4.0</v>
      </c>
      <c r="J19" s="9"/>
      <c r="K19" s="31">
        <f t="shared" si="21"/>
        <v>22</v>
      </c>
      <c r="L19" s="47">
        <f t="shared" si="22"/>
        <v>39.28571429</v>
      </c>
      <c r="M19" s="31">
        <v>13.0</v>
      </c>
      <c r="N19" s="31">
        <v>10.0</v>
      </c>
      <c r="O19" s="31">
        <f t="shared" si="23"/>
        <v>35</v>
      </c>
      <c r="P19" s="47">
        <f t="shared" si="24"/>
        <v>46.05263158</v>
      </c>
      <c r="Q19" s="32">
        <v>21.0</v>
      </c>
      <c r="R19" s="50"/>
      <c r="S19" s="33">
        <f t="shared" si="25"/>
        <v>56</v>
      </c>
      <c r="T19" s="47">
        <f t="shared" si="26"/>
        <v>57.14285714</v>
      </c>
      <c r="U19" s="31">
        <v>16.0</v>
      </c>
      <c r="V19" s="9"/>
      <c r="W19" s="35">
        <f t="shared" si="27"/>
        <v>72</v>
      </c>
      <c r="X19" s="47">
        <f t="shared" si="28"/>
        <v>59.01639344</v>
      </c>
      <c r="Y19" s="43">
        <v>8.0</v>
      </c>
      <c r="Z19" s="44"/>
      <c r="AA19" s="37">
        <f t="shared" si="29"/>
        <v>80</v>
      </c>
      <c r="AB19" s="38">
        <f t="shared" si="30"/>
        <v>56.73758865</v>
      </c>
      <c r="AC19" s="45">
        <v>6.0</v>
      </c>
      <c r="AD19" s="45">
        <v>12.0</v>
      </c>
      <c r="AE19" s="15">
        <f t="shared" si="31"/>
        <v>86</v>
      </c>
      <c r="AF19" s="48">
        <f t="shared" si="32"/>
        <v>55.12820513</v>
      </c>
      <c r="AG19" s="49">
        <v>15.0</v>
      </c>
      <c r="AH19" s="51"/>
      <c r="AI19" s="40">
        <f t="shared" si="33"/>
        <v>101</v>
      </c>
      <c r="AJ19" s="18">
        <f t="shared" si="34"/>
        <v>58.72093023</v>
      </c>
      <c r="AK19" s="36">
        <v>13.0</v>
      </c>
      <c r="AL19" s="18"/>
      <c r="AM19" s="40">
        <f t="shared" si="35"/>
        <v>114</v>
      </c>
      <c r="AN19" s="52">
        <f t="shared" si="36"/>
        <v>61.29032258</v>
      </c>
    </row>
    <row r="20">
      <c r="A20" s="41">
        <v>14.0</v>
      </c>
      <c r="B20" s="42" t="s">
        <v>32</v>
      </c>
      <c r="C20" s="31">
        <v>18.0</v>
      </c>
      <c r="D20" s="9"/>
      <c r="E20" s="31">
        <v>11.0</v>
      </c>
      <c r="F20" s="9"/>
      <c r="G20" s="31">
        <f t="shared" si="19"/>
        <v>29</v>
      </c>
      <c r="H20" s="31">
        <f t="shared" si="20"/>
        <v>96.66666667</v>
      </c>
      <c r="I20" s="31">
        <v>20.0</v>
      </c>
      <c r="J20" s="9"/>
      <c r="K20" s="31">
        <f t="shared" si="21"/>
        <v>49</v>
      </c>
      <c r="L20" s="31">
        <f t="shared" si="22"/>
        <v>87.5</v>
      </c>
      <c r="M20" s="31">
        <v>18.0</v>
      </c>
      <c r="N20" s="31">
        <v>15.0</v>
      </c>
      <c r="O20" s="31">
        <f t="shared" si="23"/>
        <v>67</v>
      </c>
      <c r="P20" s="31">
        <f t="shared" si="24"/>
        <v>88.15789474</v>
      </c>
      <c r="Q20" s="32">
        <v>17.0</v>
      </c>
      <c r="R20" s="50"/>
      <c r="S20" s="33">
        <f t="shared" si="25"/>
        <v>84</v>
      </c>
      <c r="T20" s="32">
        <f t="shared" si="26"/>
        <v>85.71428571</v>
      </c>
      <c r="U20" s="31">
        <v>23.0</v>
      </c>
      <c r="V20" s="50"/>
      <c r="W20" s="35">
        <f t="shared" si="27"/>
        <v>107</v>
      </c>
      <c r="X20" s="31">
        <f t="shared" si="28"/>
        <v>87.70491803</v>
      </c>
      <c r="Y20" s="43">
        <v>13.0</v>
      </c>
      <c r="Z20" s="44"/>
      <c r="AA20" s="37">
        <f t="shared" si="29"/>
        <v>120</v>
      </c>
      <c r="AB20" s="38">
        <f t="shared" si="30"/>
        <v>85.10638298</v>
      </c>
      <c r="AC20" s="45">
        <v>14.0</v>
      </c>
      <c r="AD20" s="45">
        <v>15.0</v>
      </c>
      <c r="AE20" s="15">
        <f t="shared" si="31"/>
        <v>134</v>
      </c>
      <c r="AF20" s="9">
        <f t="shared" si="32"/>
        <v>85.8974359</v>
      </c>
      <c r="AG20" s="36">
        <v>16.0</v>
      </c>
      <c r="AH20" s="18"/>
      <c r="AI20" s="40">
        <f t="shared" si="33"/>
        <v>150</v>
      </c>
      <c r="AJ20" s="18">
        <f t="shared" si="34"/>
        <v>87.20930233</v>
      </c>
      <c r="AK20" s="36">
        <v>13.0</v>
      </c>
      <c r="AL20" s="18"/>
      <c r="AM20" s="40">
        <f t="shared" si="35"/>
        <v>163</v>
      </c>
      <c r="AN20" s="18">
        <f t="shared" si="36"/>
        <v>87.6344086</v>
      </c>
    </row>
    <row r="21">
      <c r="A21" s="41">
        <v>15.0</v>
      </c>
      <c r="B21" s="42" t="s">
        <v>33</v>
      </c>
      <c r="C21" s="31">
        <v>16.0</v>
      </c>
      <c r="D21" s="9"/>
      <c r="E21" s="31">
        <v>11.0</v>
      </c>
      <c r="F21" s="9"/>
      <c r="G21" s="31">
        <f t="shared" si="19"/>
        <v>27</v>
      </c>
      <c r="H21" s="31">
        <f t="shared" si="20"/>
        <v>90</v>
      </c>
      <c r="I21" s="31">
        <v>26.0</v>
      </c>
      <c r="J21" s="31">
        <v>22.0</v>
      </c>
      <c r="K21" s="31">
        <f t="shared" si="21"/>
        <v>53</v>
      </c>
      <c r="L21" s="31">
        <f t="shared" si="22"/>
        <v>94.64285714</v>
      </c>
      <c r="M21" s="31">
        <v>19.0</v>
      </c>
      <c r="N21" s="9"/>
      <c r="O21" s="31">
        <f t="shared" si="23"/>
        <v>72</v>
      </c>
      <c r="P21" s="31">
        <f t="shared" si="24"/>
        <v>94.73684211</v>
      </c>
      <c r="Q21" s="32">
        <v>20.0</v>
      </c>
      <c r="R21" s="50"/>
      <c r="S21" s="33">
        <f t="shared" si="25"/>
        <v>92</v>
      </c>
      <c r="T21" s="32">
        <f t="shared" si="26"/>
        <v>93.87755102</v>
      </c>
      <c r="U21" s="31">
        <v>24.0</v>
      </c>
      <c r="V21" s="9"/>
      <c r="W21" s="35">
        <f t="shared" si="27"/>
        <v>116</v>
      </c>
      <c r="X21" s="31">
        <f t="shared" si="28"/>
        <v>95.08196721</v>
      </c>
      <c r="Y21" s="43">
        <v>14.0</v>
      </c>
      <c r="Z21" s="43">
        <v>15.0</v>
      </c>
      <c r="AA21" s="37">
        <f t="shared" si="29"/>
        <v>130</v>
      </c>
      <c r="AB21" s="38">
        <f t="shared" si="30"/>
        <v>92.19858156</v>
      </c>
      <c r="AC21" s="45">
        <v>15.0</v>
      </c>
      <c r="AD21" s="46"/>
      <c r="AE21" s="15">
        <f t="shared" si="31"/>
        <v>145</v>
      </c>
      <c r="AF21" s="9">
        <f t="shared" si="32"/>
        <v>92.94871795</v>
      </c>
      <c r="AG21" s="36">
        <v>16.0</v>
      </c>
      <c r="AH21" s="18"/>
      <c r="AI21" s="40">
        <f t="shared" si="33"/>
        <v>161</v>
      </c>
      <c r="AJ21" s="18">
        <f t="shared" si="34"/>
        <v>93.60465116</v>
      </c>
      <c r="AK21" s="36">
        <v>14.0</v>
      </c>
      <c r="AL21" s="18"/>
      <c r="AM21" s="40">
        <f t="shared" si="35"/>
        <v>175</v>
      </c>
      <c r="AN21" s="18">
        <f t="shared" si="36"/>
        <v>94.08602151</v>
      </c>
    </row>
    <row r="22">
      <c r="A22" s="41">
        <v>16.0</v>
      </c>
      <c r="B22" s="42" t="s">
        <v>34</v>
      </c>
      <c r="C22" s="31">
        <v>12.0</v>
      </c>
      <c r="D22" s="9"/>
      <c r="E22" s="31">
        <v>9.0</v>
      </c>
      <c r="F22" s="9"/>
      <c r="G22" s="31">
        <f t="shared" si="19"/>
        <v>21</v>
      </c>
      <c r="H22" s="47">
        <f t="shared" si="20"/>
        <v>70</v>
      </c>
      <c r="I22" s="31">
        <v>18.0</v>
      </c>
      <c r="J22" s="31">
        <v>19.0</v>
      </c>
      <c r="K22" s="31">
        <f t="shared" si="21"/>
        <v>39</v>
      </c>
      <c r="L22" s="47">
        <f t="shared" si="22"/>
        <v>69.64285714</v>
      </c>
      <c r="M22" s="31">
        <v>16.0</v>
      </c>
      <c r="N22" s="9"/>
      <c r="O22" s="31">
        <f t="shared" si="23"/>
        <v>55</v>
      </c>
      <c r="P22" s="47">
        <f t="shared" si="24"/>
        <v>72.36842105</v>
      </c>
      <c r="Q22" s="32">
        <v>21.0</v>
      </c>
      <c r="R22" s="50"/>
      <c r="S22" s="33">
        <f t="shared" si="25"/>
        <v>76</v>
      </c>
      <c r="T22" s="32">
        <f t="shared" si="26"/>
        <v>77.55102041</v>
      </c>
      <c r="U22" s="31">
        <v>21.0</v>
      </c>
      <c r="V22" s="9"/>
      <c r="W22" s="35">
        <f t="shared" si="27"/>
        <v>97</v>
      </c>
      <c r="X22" s="31">
        <f t="shared" si="28"/>
        <v>79.50819672</v>
      </c>
      <c r="Y22" s="43">
        <v>12.0</v>
      </c>
      <c r="Z22" s="43">
        <v>13.0</v>
      </c>
      <c r="AA22" s="37">
        <f t="shared" si="29"/>
        <v>109</v>
      </c>
      <c r="AB22" s="38">
        <f t="shared" si="30"/>
        <v>77.30496454</v>
      </c>
      <c r="AC22" s="45">
        <v>13.0</v>
      </c>
      <c r="AD22" s="46"/>
      <c r="AE22" s="15">
        <f t="shared" si="31"/>
        <v>122</v>
      </c>
      <c r="AF22" s="9">
        <f t="shared" si="32"/>
        <v>78.20512821</v>
      </c>
      <c r="AG22" s="36">
        <v>13.0</v>
      </c>
      <c r="AH22" s="18"/>
      <c r="AI22" s="40">
        <f t="shared" si="33"/>
        <v>135</v>
      </c>
      <c r="AJ22" s="18">
        <f t="shared" si="34"/>
        <v>78.48837209</v>
      </c>
      <c r="AK22" s="36">
        <v>11.0</v>
      </c>
      <c r="AL22" s="18"/>
      <c r="AM22" s="40">
        <f t="shared" si="35"/>
        <v>146</v>
      </c>
      <c r="AN22" s="18">
        <f t="shared" si="36"/>
        <v>78.49462366</v>
      </c>
    </row>
    <row r="23">
      <c r="A23" s="41">
        <v>17.0</v>
      </c>
      <c r="B23" s="42" t="s">
        <v>35</v>
      </c>
      <c r="C23" s="31">
        <v>13.0</v>
      </c>
      <c r="D23" s="9"/>
      <c r="E23" s="31">
        <v>5.0</v>
      </c>
      <c r="F23" s="9"/>
      <c r="G23" s="31">
        <f t="shared" si="19"/>
        <v>18</v>
      </c>
      <c r="H23" s="47">
        <f t="shared" si="20"/>
        <v>60</v>
      </c>
      <c r="I23" s="31">
        <v>18.0</v>
      </c>
      <c r="J23" s="31">
        <v>20.0</v>
      </c>
      <c r="K23" s="31">
        <f t="shared" si="21"/>
        <v>36</v>
      </c>
      <c r="L23" s="47">
        <f t="shared" si="22"/>
        <v>64.28571429</v>
      </c>
      <c r="M23" s="31">
        <v>20.0</v>
      </c>
      <c r="N23" s="9"/>
      <c r="O23" s="31">
        <f t="shared" si="23"/>
        <v>56</v>
      </c>
      <c r="P23" s="47">
        <f t="shared" si="24"/>
        <v>73.68421053</v>
      </c>
      <c r="Q23" s="32">
        <v>18.0</v>
      </c>
      <c r="R23" s="50"/>
      <c r="S23" s="33">
        <f t="shared" si="25"/>
        <v>74</v>
      </c>
      <c r="T23" s="32">
        <f t="shared" si="26"/>
        <v>75.51020408</v>
      </c>
      <c r="U23" s="31">
        <v>23.0</v>
      </c>
      <c r="V23" s="9"/>
      <c r="W23" s="35">
        <f t="shared" si="27"/>
        <v>97</v>
      </c>
      <c r="X23" s="31">
        <f t="shared" si="28"/>
        <v>79.50819672</v>
      </c>
      <c r="Y23" s="43">
        <v>13.0</v>
      </c>
      <c r="Z23" s="43">
        <v>15.0</v>
      </c>
      <c r="AA23" s="37">
        <f t="shared" si="29"/>
        <v>110</v>
      </c>
      <c r="AB23" s="38">
        <f t="shared" si="30"/>
        <v>78.0141844</v>
      </c>
      <c r="AC23" s="45">
        <v>14.0</v>
      </c>
      <c r="AD23" s="46"/>
      <c r="AE23" s="15">
        <f t="shared" si="31"/>
        <v>124</v>
      </c>
      <c r="AF23" s="9">
        <f t="shared" si="32"/>
        <v>79.48717949</v>
      </c>
      <c r="AG23" s="36">
        <v>15.0</v>
      </c>
      <c r="AH23" s="18"/>
      <c r="AI23" s="40">
        <f t="shared" si="33"/>
        <v>139</v>
      </c>
      <c r="AJ23" s="18">
        <f t="shared" si="34"/>
        <v>80.81395349</v>
      </c>
      <c r="AK23" s="36">
        <v>12.0</v>
      </c>
      <c r="AL23" s="18"/>
      <c r="AM23" s="40">
        <f t="shared" si="35"/>
        <v>151</v>
      </c>
      <c r="AN23" s="18">
        <f t="shared" si="36"/>
        <v>81.1827957</v>
      </c>
    </row>
    <row r="24">
      <c r="A24" s="41">
        <v>18.0</v>
      </c>
      <c r="B24" s="53" t="s">
        <v>36</v>
      </c>
      <c r="C24" s="31">
        <v>17.0</v>
      </c>
      <c r="D24" s="9"/>
      <c r="E24" s="31">
        <v>10.0</v>
      </c>
      <c r="F24" s="9"/>
      <c r="G24" s="31">
        <f t="shared" si="19"/>
        <v>27</v>
      </c>
      <c r="H24" s="31">
        <f t="shared" si="20"/>
        <v>90</v>
      </c>
      <c r="I24" s="31">
        <v>23.0</v>
      </c>
      <c r="J24" s="31">
        <v>17.0</v>
      </c>
      <c r="K24" s="31">
        <f t="shared" si="21"/>
        <v>50</v>
      </c>
      <c r="L24" s="31">
        <f t="shared" si="22"/>
        <v>89.28571429</v>
      </c>
      <c r="M24" s="31">
        <v>20.0</v>
      </c>
      <c r="N24" s="9"/>
      <c r="O24" s="31">
        <f t="shared" si="23"/>
        <v>70</v>
      </c>
      <c r="P24" s="31">
        <f t="shared" si="24"/>
        <v>92.10526316</v>
      </c>
      <c r="Q24" s="32">
        <v>21.0</v>
      </c>
      <c r="R24" s="50"/>
      <c r="S24" s="33">
        <f t="shared" si="25"/>
        <v>91</v>
      </c>
      <c r="T24" s="32">
        <f t="shared" si="26"/>
        <v>92.85714286</v>
      </c>
      <c r="U24" s="31">
        <v>23.0</v>
      </c>
      <c r="V24" s="9"/>
      <c r="W24" s="35">
        <f t="shared" si="27"/>
        <v>114</v>
      </c>
      <c r="X24" s="31">
        <f t="shared" si="28"/>
        <v>93.44262295</v>
      </c>
      <c r="Y24" s="43">
        <v>14.0</v>
      </c>
      <c r="Z24" s="43">
        <v>15.0</v>
      </c>
      <c r="AA24" s="37">
        <f t="shared" si="29"/>
        <v>128</v>
      </c>
      <c r="AB24" s="38">
        <f t="shared" si="30"/>
        <v>90.78014184</v>
      </c>
      <c r="AC24" s="45">
        <v>15.0</v>
      </c>
      <c r="AD24" s="46"/>
      <c r="AE24" s="15">
        <f t="shared" si="31"/>
        <v>143</v>
      </c>
      <c r="AF24" s="9">
        <f t="shared" si="32"/>
        <v>91.66666667</v>
      </c>
      <c r="AG24" s="36">
        <v>15.0</v>
      </c>
      <c r="AH24" s="18"/>
      <c r="AI24" s="40">
        <f t="shared" si="33"/>
        <v>158</v>
      </c>
      <c r="AJ24" s="18">
        <f t="shared" si="34"/>
        <v>91.86046512</v>
      </c>
      <c r="AK24" s="36">
        <v>13.0</v>
      </c>
      <c r="AL24" s="18"/>
      <c r="AM24" s="40">
        <f t="shared" si="35"/>
        <v>171</v>
      </c>
      <c r="AN24" s="18">
        <f t="shared" si="36"/>
        <v>91.93548387</v>
      </c>
    </row>
    <row r="25">
      <c r="A25" s="41">
        <v>19.0</v>
      </c>
      <c r="B25" s="42" t="s">
        <v>37</v>
      </c>
      <c r="C25" s="31">
        <v>15.0</v>
      </c>
      <c r="D25" s="9"/>
      <c r="E25" s="31">
        <v>10.0</v>
      </c>
      <c r="F25" s="9"/>
      <c r="G25" s="31">
        <f t="shared" si="19"/>
        <v>25</v>
      </c>
      <c r="H25" s="31">
        <f t="shared" si="20"/>
        <v>83.33333333</v>
      </c>
      <c r="I25" s="31">
        <v>26.0</v>
      </c>
      <c r="J25" s="31">
        <v>21.0</v>
      </c>
      <c r="K25" s="31">
        <f t="shared" si="21"/>
        <v>51</v>
      </c>
      <c r="L25" s="31">
        <f t="shared" si="22"/>
        <v>91.07142857</v>
      </c>
      <c r="M25" s="31">
        <v>17.0</v>
      </c>
      <c r="N25" s="9"/>
      <c r="O25" s="31">
        <f t="shared" si="23"/>
        <v>68</v>
      </c>
      <c r="P25" s="31">
        <f t="shared" si="24"/>
        <v>89.47368421</v>
      </c>
      <c r="Q25" s="32">
        <v>18.0</v>
      </c>
      <c r="R25" s="50"/>
      <c r="S25" s="33">
        <f t="shared" si="25"/>
        <v>86</v>
      </c>
      <c r="T25" s="32">
        <f t="shared" si="26"/>
        <v>87.75510204</v>
      </c>
      <c r="U25" s="31">
        <v>23.0</v>
      </c>
      <c r="V25" s="9"/>
      <c r="W25" s="35">
        <f t="shared" si="27"/>
        <v>109</v>
      </c>
      <c r="X25" s="31">
        <f t="shared" si="28"/>
        <v>89.3442623</v>
      </c>
      <c r="Y25" s="43">
        <v>13.0</v>
      </c>
      <c r="Z25" s="43">
        <v>15.0</v>
      </c>
      <c r="AA25" s="37">
        <f t="shared" si="29"/>
        <v>122</v>
      </c>
      <c r="AB25" s="38">
        <f t="shared" si="30"/>
        <v>86.5248227</v>
      </c>
      <c r="AC25" s="45">
        <v>10.0</v>
      </c>
      <c r="AD25" s="46"/>
      <c r="AE25" s="15">
        <f t="shared" si="31"/>
        <v>132</v>
      </c>
      <c r="AF25" s="9">
        <f t="shared" si="32"/>
        <v>84.61538462</v>
      </c>
      <c r="AG25" s="36">
        <v>15.0</v>
      </c>
      <c r="AH25" s="18"/>
      <c r="AI25" s="40">
        <f t="shared" si="33"/>
        <v>147</v>
      </c>
      <c r="AJ25" s="18">
        <f t="shared" si="34"/>
        <v>85.46511628</v>
      </c>
      <c r="AK25" s="36">
        <v>14.0</v>
      </c>
      <c r="AL25" s="18"/>
      <c r="AM25" s="40">
        <f t="shared" si="35"/>
        <v>161</v>
      </c>
      <c r="AN25" s="18">
        <f t="shared" si="36"/>
        <v>86.55913978</v>
      </c>
    </row>
    <row r="26">
      <c r="A26" s="41">
        <v>20.0</v>
      </c>
      <c r="B26" s="42" t="s">
        <v>38</v>
      </c>
      <c r="C26" s="31">
        <v>15.0</v>
      </c>
      <c r="D26" s="9"/>
      <c r="E26" s="31">
        <v>10.0</v>
      </c>
      <c r="F26" s="9"/>
      <c r="G26" s="31">
        <f t="shared" si="19"/>
        <v>25</v>
      </c>
      <c r="H26" s="31">
        <f t="shared" si="20"/>
        <v>83.33333333</v>
      </c>
      <c r="I26" s="31">
        <v>20.0</v>
      </c>
      <c r="J26" s="31">
        <v>18.0</v>
      </c>
      <c r="K26" s="31">
        <f t="shared" si="21"/>
        <v>45</v>
      </c>
      <c r="L26" s="31">
        <f t="shared" si="22"/>
        <v>80.35714286</v>
      </c>
      <c r="M26" s="31">
        <v>20.0</v>
      </c>
      <c r="N26" s="9"/>
      <c r="O26" s="31">
        <f t="shared" si="23"/>
        <v>65</v>
      </c>
      <c r="P26" s="31">
        <f t="shared" si="24"/>
        <v>85.52631579</v>
      </c>
      <c r="Q26" s="32">
        <v>19.0</v>
      </c>
      <c r="R26" s="50"/>
      <c r="S26" s="33">
        <f t="shared" si="25"/>
        <v>84</v>
      </c>
      <c r="T26" s="32">
        <f t="shared" si="26"/>
        <v>85.71428571</v>
      </c>
      <c r="U26" s="31">
        <v>21.0</v>
      </c>
      <c r="V26" s="9"/>
      <c r="W26" s="35">
        <f t="shared" si="27"/>
        <v>105</v>
      </c>
      <c r="X26" s="31">
        <f t="shared" si="28"/>
        <v>86.06557377</v>
      </c>
      <c r="Y26" s="43">
        <v>14.0</v>
      </c>
      <c r="Z26" s="43">
        <v>14.0</v>
      </c>
      <c r="AA26" s="37">
        <f t="shared" si="29"/>
        <v>119</v>
      </c>
      <c r="AB26" s="38">
        <f t="shared" si="30"/>
        <v>84.39716312</v>
      </c>
      <c r="AC26" s="45">
        <v>9.0</v>
      </c>
      <c r="AD26" s="46"/>
      <c r="AE26" s="15">
        <f t="shared" si="31"/>
        <v>128</v>
      </c>
      <c r="AF26" s="9">
        <f t="shared" si="32"/>
        <v>82.05128205</v>
      </c>
      <c r="AG26" s="36">
        <v>16.0</v>
      </c>
      <c r="AH26" s="18"/>
      <c r="AI26" s="40">
        <f t="shared" si="33"/>
        <v>144</v>
      </c>
      <c r="AJ26" s="18">
        <f t="shared" si="34"/>
        <v>83.72093023</v>
      </c>
      <c r="AK26" s="36">
        <v>9.0</v>
      </c>
      <c r="AL26" s="18"/>
      <c r="AM26" s="40">
        <f t="shared" si="35"/>
        <v>153</v>
      </c>
      <c r="AN26" s="18">
        <f t="shared" si="36"/>
        <v>82.25806452</v>
      </c>
    </row>
    <row r="27">
      <c r="A27" s="41">
        <v>21.0</v>
      </c>
      <c r="B27" s="42" t="s">
        <v>39</v>
      </c>
      <c r="C27" s="31">
        <v>18.0</v>
      </c>
      <c r="D27" s="9"/>
      <c r="E27" s="31">
        <v>6.0</v>
      </c>
      <c r="F27" s="9"/>
      <c r="G27" s="31">
        <f t="shared" si="19"/>
        <v>24</v>
      </c>
      <c r="H27" s="31">
        <f t="shared" si="20"/>
        <v>80</v>
      </c>
      <c r="I27" s="31">
        <v>26.0</v>
      </c>
      <c r="J27" s="31">
        <v>21.0</v>
      </c>
      <c r="K27" s="31">
        <f t="shared" si="21"/>
        <v>50</v>
      </c>
      <c r="L27" s="31">
        <f t="shared" si="22"/>
        <v>89.28571429</v>
      </c>
      <c r="M27" s="31">
        <v>18.0</v>
      </c>
      <c r="N27" s="9"/>
      <c r="O27" s="31">
        <f t="shared" si="23"/>
        <v>68</v>
      </c>
      <c r="P27" s="31">
        <f t="shared" si="24"/>
        <v>89.47368421</v>
      </c>
      <c r="Q27" s="32">
        <v>21.0</v>
      </c>
      <c r="R27" s="50"/>
      <c r="S27" s="33">
        <f t="shared" si="25"/>
        <v>89</v>
      </c>
      <c r="T27" s="32">
        <f t="shared" si="26"/>
        <v>90.81632653</v>
      </c>
      <c r="U27" s="31">
        <v>19.0</v>
      </c>
      <c r="V27" s="9"/>
      <c r="W27" s="35">
        <f t="shared" si="27"/>
        <v>108</v>
      </c>
      <c r="X27" s="31">
        <f t="shared" si="28"/>
        <v>88.52459016</v>
      </c>
      <c r="Y27" s="43">
        <v>14.0</v>
      </c>
      <c r="Z27" s="43">
        <v>15.0</v>
      </c>
      <c r="AA27" s="37">
        <f t="shared" si="29"/>
        <v>122</v>
      </c>
      <c r="AB27" s="38">
        <f t="shared" si="30"/>
        <v>86.5248227</v>
      </c>
      <c r="AC27" s="45">
        <v>15.0</v>
      </c>
      <c r="AD27" s="46"/>
      <c r="AE27" s="15">
        <f t="shared" si="31"/>
        <v>137</v>
      </c>
      <c r="AF27" s="9">
        <f t="shared" si="32"/>
        <v>87.82051282</v>
      </c>
      <c r="AG27" s="36">
        <v>10.0</v>
      </c>
      <c r="AH27" s="18"/>
      <c r="AI27" s="40">
        <f t="shared" si="33"/>
        <v>147</v>
      </c>
      <c r="AJ27" s="18">
        <f t="shared" si="34"/>
        <v>85.46511628</v>
      </c>
      <c r="AK27" s="36">
        <v>12.0</v>
      </c>
      <c r="AL27" s="18"/>
      <c r="AM27" s="40">
        <f t="shared" si="35"/>
        <v>159</v>
      </c>
      <c r="AN27" s="18">
        <f t="shared" si="36"/>
        <v>85.48387097</v>
      </c>
    </row>
    <row r="28">
      <c r="A28" s="41">
        <v>22.0</v>
      </c>
      <c r="B28" s="42" t="s">
        <v>40</v>
      </c>
      <c r="C28" s="31">
        <v>19.0</v>
      </c>
      <c r="D28" s="9"/>
      <c r="E28" s="31">
        <v>11.0</v>
      </c>
      <c r="F28" s="9"/>
      <c r="G28" s="31">
        <f t="shared" si="19"/>
        <v>30</v>
      </c>
      <c r="H28" s="31">
        <f t="shared" si="20"/>
        <v>100</v>
      </c>
      <c r="I28" s="31">
        <v>25.0</v>
      </c>
      <c r="J28" s="31">
        <v>22.0</v>
      </c>
      <c r="K28" s="31">
        <f t="shared" si="21"/>
        <v>55</v>
      </c>
      <c r="L28" s="31">
        <f t="shared" si="22"/>
        <v>98.21428571</v>
      </c>
      <c r="M28" s="31">
        <v>18.0</v>
      </c>
      <c r="N28" s="9"/>
      <c r="O28" s="31">
        <f t="shared" si="23"/>
        <v>73</v>
      </c>
      <c r="P28" s="31">
        <f t="shared" si="24"/>
        <v>96.05263158</v>
      </c>
      <c r="Q28" s="32">
        <v>17.0</v>
      </c>
      <c r="R28" s="50"/>
      <c r="S28" s="33">
        <f t="shared" si="25"/>
        <v>90</v>
      </c>
      <c r="T28" s="32">
        <f t="shared" si="26"/>
        <v>91.83673469</v>
      </c>
      <c r="U28" s="31">
        <v>23.0</v>
      </c>
      <c r="V28" s="9"/>
      <c r="W28" s="35">
        <f t="shared" si="27"/>
        <v>113</v>
      </c>
      <c r="X28" s="47">
        <f t="shared" si="28"/>
        <v>92.62295082</v>
      </c>
      <c r="Y28" s="43">
        <v>15.0</v>
      </c>
      <c r="Z28" s="43">
        <v>15.0</v>
      </c>
      <c r="AA28" s="37">
        <f t="shared" si="29"/>
        <v>128</v>
      </c>
      <c r="AB28" s="38">
        <f t="shared" si="30"/>
        <v>90.78014184</v>
      </c>
      <c r="AC28" s="45">
        <v>13.0</v>
      </c>
      <c r="AD28" s="46"/>
      <c r="AE28" s="15">
        <f t="shared" si="31"/>
        <v>141</v>
      </c>
      <c r="AF28" s="50">
        <f t="shared" si="32"/>
        <v>90.38461538</v>
      </c>
      <c r="AG28" s="49">
        <v>13.0</v>
      </c>
      <c r="AH28" s="51"/>
      <c r="AI28" s="40">
        <f t="shared" si="33"/>
        <v>154</v>
      </c>
      <c r="AJ28" s="18">
        <f t="shared" si="34"/>
        <v>89.53488372</v>
      </c>
      <c r="AK28" s="36">
        <v>13.0</v>
      </c>
      <c r="AL28" s="18"/>
      <c r="AM28" s="40">
        <f t="shared" si="35"/>
        <v>167</v>
      </c>
      <c r="AN28" s="18">
        <f t="shared" si="36"/>
        <v>89.78494624</v>
      </c>
    </row>
    <row r="29">
      <c r="A29" s="41">
        <v>23.0</v>
      </c>
      <c r="B29" s="42" t="s">
        <v>41</v>
      </c>
      <c r="C29" s="31">
        <v>19.0</v>
      </c>
      <c r="D29" s="9"/>
      <c r="E29" s="31">
        <v>10.0</v>
      </c>
      <c r="F29" s="31">
        <v>12.0</v>
      </c>
      <c r="G29" s="31">
        <f t="shared" si="19"/>
        <v>29</v>
      </c>
      <c r="H29" s="31">
        <f t="shared" si="20"/>
        <v>96.66666667</v>
      </c>
      <c r="I29" s="31">
        <v>22.0</v>
      </c>
      <c r="J29" s="9"/>
      <c r="K29" s="31">
        <f t="shared" si="21"/>
        <v>51</v>
      </c>
      <c r="L29" s="31">
        <f t="shared" si="22"/>
        <v>91.07142857</v>
      </c>
      <c r="M29" s="31">
        <v>17.0</v>
      </c>
      <c r="N29" s="9"/>
      <c r="O29" s="31">
        <f t="shared" si="23"/>
        <v>68</v>
      </c>
      <c r="P29" s="31">
        <f t="shared" si="24"/>
        <v>89.47368421</v>
      </c>
      <c r="Q29" s="32">
        <v>22.0</v>
      </c>
      <c r="R29" s="50"/>
      <c r="S29" s="33">
        <f t="shared" si="25"/>
        <v>90</v>
      </c>
      <c r="T29" s="32">
        <f t="shared" si="26"/>
        <v>91.83673469</v>
      </c>
      <c r="U29" s="31">
        <v>24.0</v>
      </c>
      <c r="V29" s="31">
        <v>17.0</v>
      </c>
      <c r="W29" s="35">
        <f t="shared" si="27"/>
        <v>114</v>
      </c>
      <c r="X29" s="31">
        <f t="shared" si="28"/>
        <v>93.44262295</v>
      </c>
      <c r="Y29" s="43">
        <v>12.0</v>
      </c>
      <c r="Z29" s="44"/>
      <c r="AA29" s="37">
        <f t="shared" si="29"/>
        <v>126</v>
      </c>
      <c r="AB29" s="38">
        <f t="shared" si="30"/>
        <v>89.36170213</v>
      </c>
      <c r="AC29" s="45">
        <v>13.0</v>
      </c>
      <c r="AD29" s="46"/>
      <c r="AE29" s="15">
        <f t="shared" si="31"/>
        <v>139</v>
      </c>
      <c r="AF29" s="9">
        <f t="shared" si="32"/>
        <v>89.1025641</v>
      </c>
      <c r="AG29" s="36">
        <v>16.0</v>
      </c>
      <c r="AH29" s="18"/>
      <c r="AI29" s="40">
        <f t="shared" si="33"/>
        <v>155</v>
      </c>
      <c r="AJ29" s="18">
        <f t="shared" si="34"/>
        <v>90.11627907</v>
      </c>
      <c r="AK29" s="36">
        <v>13.0</v>
      </c>
      <c r="AL29" s="36">
        <v>14.0</v>
      </c>
      <c r="AM29" s="40">
        <f t="shared" si="35"/>
        <v>168</v>
      </c>
      <c r="AN29" s="18">
        <f t="shared" si="36"/>
        <v>90.32258065</v>
      </c>
    </row>
    <row r="30">
      <c r="A30" s="41">
        <v>24.0</v>
      </c>
      <c r="B30" s="42" t="s">
        <v>42</v>
      </c>
      <c r="C30" s="31">
        <v>15.0</v>
      </c>
      <c r="D30" s="9"/>
      <c r="E30" s="31">
        <v>10.0</v>
      </c>
      <c r="F30" s="31">
        <v>12.0</v>
      </c>
      <c r="G30" s="31">
        <f t="shared" si="19"/>
        <v>25</v>
      </c>
      <c r="H30" s="31">
        <f t="shared" si="20"/>
        <v>83.33333333</v>
      </c>
      <c r="I30" s="31">
        <v>17.0</v>
      </c>
      <c r="J30" s="9"/>
      <c r="K30" s="31">
        <f t="shared" si="21"/>
        <v>42</v>
      </c>
      <c r="L30" s="31">
        <f t="shared" si="22"/>
        <v>75</v>
      </c>
      <c r="M30" s="31">
        <v>19.0</v>
      </c>
      <c r="N30" s="9"/>
      <c r="O30" s="31">
        <f t="shared" si="23"/>
        <v>61</v>
      </c>
      <c r="P30" s="31">
        <f t="shared" si="24"/>
        <v>80.26315789</v>
      </c>
      <c r="Q30" s="32">
        <v>22.0</v>
      </c>
      <c r="R30" s="50"/>
      <c r="S30" s="33">
        <f t="shared" si="25"/>
        <v>83</v>
      </c>
      <c r="T30" s="32">
        <f t="shared" si="26"/>
        <v>84.69387755</v>
      </c>
      <c r="U30" s="31">
        <v>22.0</v>
      </c>
      <c r="V30" s="31">
        <v>17.0</v>
      </c>
      <c r="W30" s="35">
        <f t="shared" si="27"/>
        <v>105</v>
      </c>
      <c r="X30" s="31">
        <f t="shared" si="28"/>
        <v>86.06557377</v>
      </c>
      <c r="Y30" s="43">
        <v>9.0</v>
      </c>
      <c r="Z30" s="44"/>
      <c r="AA30" s="37">
        <f t="shared" si="29"/>
        <v>114</v>
      </c>
      <c r="AB30" s="38">
        <f t="shared" si="30"/>
        <v>80.85106383</v>
      </c>
      <c r="AC30" s="45">
        <v>13.0</v>
      </c>
      <c r="AD30" s="46"/>
      <c r="AE30" s="15">
        <f t="shared" si="31"/>
        <v>127</v>
      </c>
      <c r="AF30" s="9">
        <f t="shared" si="32"/>
        <v>81.41025641</v>
      </c>
      <c r="AG30" s="36">
        <v>16.0</v>
      </c>
      <c r="AH30" s="18"/>
      <c r="AI30" s="40">
        <f t="shared" si="33"/>
        <v>143</v>
      </c>
      <c r="AJ30" s="18">
        <f t="shared" si="34"/>
        <v>83.13953488</v>
      </c>
      <c r="AK30" s="36">
        <v>14.0</v>
      </c>
      <c r="AL30" s="36">
        <v>14.0</v>
      </c>
      <c r="AM30" s="40">
        <f t="shared" si="35"/>
        <v>157</v>
      </c>
      <c r="AN30" s="18">
        <f t="shared" si="36"/>
        <v>84.40860215</v>
      </c>
    </row>
    <row r="31">
      <c r="A31" s="41">
        <v>25.0</v>
      </c>
      <c r="B31" s="42" t="s">
        <v>43</v>
      </c>
      <c r="C31" s="31">
        <v>17.0</v>
      </c>
      <c r="D31" s="9"/>
      <c r="E31" s="31">
        <v>8.0</v>
      </c>
      <c r="F31" s="31">
        <v>10.0</v>
      </c>
      <c r="G31" s="31">
        <f t="shared" si="19"/>
        <v>25</v>
      </c>
      <c r="H31" s="31">
        <f t="shared" si="20"/>
        <v>83.33333333</v>
      </c>
      <c r="I31" s="31">
        <v>20.0</v>
      </c>
      <c r="J31" s="9"/>
      <c r="K31" s="31">
        <f t="shared" si="21"/>
        <v>45</v>
      </c>
      <c r="L31" s="31">
        <f t="shared" si="22"/>
        <v>80.35714286</v>
      </c>
      <c r="M31" s="31">
        <v>14.0</v>
      </c>
      <c r="N31" s="9"/>
      <c r="O31" s="31">
        <f t="shared" si="23"/>
        <v>59</v>
      </c>
      <c r="P31" s="31">
        <f t="shared" si="24"/>
        <v>77.63157895</v>
      </c>
      <c r="Q31" s="32">
        <v>22.0</v>
      </c>
      <c r="R31" s="50"/>
      <c r="S31" s="33">
        <f t="shared" si="25"/>
        <v>81</v>
      </c>
      <c r="T31" s="32">
        <f t="shared" si="26"/>
        <v>82.65306122</v>
      </c>
      <c r="U31" s="31">
        <v>17.0</v>
      </c>
      <c r="V31" s="31">
        <v>15.0</v>
      </c>
      <c r="W31" s="35">
        <f t="shared" si="27"/>
        <v>98</v>
      </c>
      <c r="X31" s="31">
        <f t="shared" si="28"/>
        <v>80.32786885</v>
      </c>
      <c r="Y31" s="43">
        <v>14.0</v>
      </c>
      <c r="Z31" s="44"/>
      <c r="AA31" s="37">
        <f t="shared" si="29"/>
        <v>112</v>
      </c>
      <c r="AB31" s="38">
        <f t="shared" si="30"/>
        <v>79.43262411</v>
      </c>
      <c r="AC31" s="45">
        <v>10.0</v>
      </c>
      <c r="AD31" s="46"/>
      <c r="AE31" s="15">
        <f t="shared" si="31"/>
        <v>122</v>
      </c>
      <c r="AF31" s="9">
        <f t="shared" si="32"/>
        <v>78.20512821</v>
      </c>
      <c r="AG31" s="36">
        <v>15.0</v>
      </c>
      <c r="AH31" s="18"/>
      <c r="AI31" s="40">
        <f t="shared" si="33"/>
        <v>137</v>
      </c>
      <c r="AJ31" s="18">
        <f t="shared" si="34"/>
        <v>79.65116279</v>
      </c>
      <c r="AK31" s="36">
        <v>10.0</v>
      </c>
      <c r="AL31" s="36">
        <v>14.0</v>
      </c>
      <c r="AM31" s="40">
        <f t="shared" si="35"/>
        <v>147</v>
      </c>
      <c r="AN31" s="18">
        <f t="shared" si="36"/>
        <v>79.03225806</v>
      </c>
    </row>
    <row r="32">
      <c r="A32" s="41">
        <v>26.0</v>
      </c>
      <c r="B32" s="42" t="s">
        <v>44</v>
      </c>
      <c r="C32" s="31">
        <v>10.0</v>
      </c>
      <c r="D32" s="9"/>
      <c r="E32" s="31">
        <v>11.0</v>
      </c>
      <c r="F32" s="31">
        <v>11.0</v>
      </c>
      <c r="G32" s="31">
        <f t="shared" si="19"/>
        <v>21</v>
      </c>
      <c r="H32" s="31">
        <f t="shared" si="20"/>
        <v>70</v>
      </c>
      <c r="I32" s="31">
        <v>16.0</v>
      </c>
      <c r="J32" s="9"/>
      <c r="K32" s="31">
        <f t="shared" si="21"/>
        <v>37</v>
      </c>
      <c r="L32" s="47">
        <f t="shared" si="22"/>
        <v>66.07142857</v>
      </c>
      <c r="M32" s="31">
        <v>14.0</v>
      </c>
      <c r="N32" s="9"/>
      <c r="O32" s="31">
        <f t="shared" si="23"/>
        <v>51</v>
      </c>
      <c r="P32" s="47">
        <f t="shared" si="24"/>
        <v>67.10526316</v>
      </c>
      <c r="Q32" s="32">
        <v>21.0</v>
      </c>
      <c r="R32" s="50"/>
      <c r="S32" s="33">
        <f t="shared" si="25"/>
        <v>72</v>
      </c>
      <c r="T32" s="47">
        <f t="shared" si="26"/>
        <v>73.46938776</v>
      </c>
      <c r="U32" s="31">
        <v>21.0</v>
      </c>
      <c r="V32" s="31">
        <v>15.0</v>
      </c>
      <c r="W32" s="35">
        <f t="shared" si="27"/>
        <v>93</v>
      </c>
      <c r="X32" s="31">
        <f t="shared" si="28"/>
        <v>76.2295082</v>
      </c>
      <c r="Y32" s="43">
        <v>13.0</v>
      </c>
      <c r="Z32" s="44"/>
      <c r="AA32" s="37">
        <f t="shared" si="29"/>
        <v>106</v>
      </c>
      <c r="AB32" s="38">
        <f t="shared" si="30"/>
        <v>75.17730496</v>
      </c>
      <c r="AC32" s="45">
        <v>11.0</v>
      </c>
      <c r="AD32" s="46"/>
      <c r="AE32" s="15">
        <f t="shared" si="31"/>
        <v>117</v>
      </c>
      <c r="AF32" s="9">
        <f t="shared" si="32"/>
        <v>75</v>
      </c>
      <c r="AG32" s="36">
        <v>16.0</v>
      </c>
      <c r="AH32" s="18"/>
      <c r="AI32" s="40">
        <f t="shared" si="33"/>
        <v>133</v>
      </c>
      <c r="AJ32" s="18">
        <f t="shared" si="34"/>
        <v>77.3255814</v>
      </c>
      <c r="AK32" s="36">
        <v>10.0</v>
      </c>
      <c r="AL32" s="36">
        <v>14.0</v>
      </c>
      <c r="AM32" s="40">
        <f t="shared" si="35"/>
        <v>143</v>
      </c>
      <c r="AN32" s="18">
        <f t="shared" si="36"/>
        <v>76.88172043</v>
      </c>
    </row>
    <row r="33">
      <c r="A33" s="41">
        <v>27.0</v>
      </c>
      <c r="B33" s="42" t="s">
        <v>45</v>
      </c>
      <c r="C33" s="31">
        <v>14.0</v>
      </c>
      <c r="D33" s="9"/>
      <c r="E33" s="31">
        <v>11.0</v>
      </c>
      <c r="F33" s="31">
        <v>12.0</v>
      </c>
      <c r="G33" s="31">
        <f t="shared" si="19"/>
        <v>25</v>
      </c>
      <c r="H33" s="31">
        <f t="shared" si="20"/>
        <v>83.33333333</v>
      </c>
      <c r="I33" s="31">
        <v>24.0</v>
      </c>
      <c r="J33" s="9"/>
      <c r="K33" s="31">
        <f t="shared" si="21"/>
        <v>49</v>
      </c>
      <c r="L33" s="31">
        <f t="shared" si="22"/>
        <v>87.5</v>
      </c>
      <c r="M33" s="31">
        <v>16.0</v>
      </c>
      <c r="N33" s="9"/>
      <c r="O33" s="31">
        <f t="shared" si="23"/>
        <v>65</v>
      </c>
      <c r="P33" s="31">
        <f t="shared" si="24"/>
        <v>85.52631579</v>
      </c>
      <c r="Q33" s="32">
        <v>17.0</v>
      </c>
      <c r="R33" s="50"/>
      <c r="S33" s="33">
        <f t="shared" si="25"/>
        <v>82</v>
      </c>
      <c r="T33" s="32">
        <f t="shared" si="26"/>
        <v>83.67346939</v>
      </c>
      <c r="U33" s="31">
        <v>20.0</v>
      </c>
      <c r="V33" s="31">
        <v>15.0</v>
      </c>
      <c r="W33" s="35">
        <f t="shared" si="27"/>
        <v>102</v>
      </c>
      <c r="X33" s="31">
        <f t="shared" si="28"/>
        <v>83.60655738</v>
      </c>
      <c r="Y33" s="43">
        <v>14.0</v>
      </c>
      <c r="Z33" s="44"/>
      <c r="AA33" s="37">
        <f t="shared" si="29"/>
        <v>116</v>
      </c>
      <c r="AB33" s="38">
        <f t="shared" si="30"/>
        <v>82.26950355</v>
      </c>
      <c r="AC33" s="45">
        <v>14.0</v>
      </c>
      <c r="AD33" s="46"/>
      <c r="AE33" s="15">
        <f t="shared" si="31"/>
        <v>130</v>
      </c>
      <c r="AF33" s="9">
        <f t="shared" si="32"/>
        <v>83.33333333</v>
      </c>
      <c r="AG33" s="36">
        <v>14.0</v>
      </c>
      <c r="AH33" s="18"/>
      <c r="AI33" s="40">
        <f t="shared" si="33"/>
        <v>144</v>
      </c>
      <c r="AJ33" s="18">
        <f t="shared" si="34"/>
        <v>83.72093023</v>
      </c>
      <c r="AK33" s="36">
        <v>13.0</v>
      </c>
      <c r="AL33" s="36">
        <v>10.0</v>
      </c>
      <c r="AM33" s="40">
        <f t="shared" si="35"/>
        <v>157</v>
      </c>
      <c r="AN33" s="18">
        <f t="shared" si="36"/>
        <v>84.40860215</v>
      </c>
    </row>
    <row r="34">
      <c r="A34" s="41">
        <v>28.0</v>
      </c>
      <c r="B34" s="42" t="s">
        <v>46</v>
      </c>
      <c r="C34" s="31">
        <v>13.0</v>
      </c>
      <c r="D34" s="9"/>
      <c r="E34" s="31">
        <v>5.0</v>
      </c>
      <c r="F34" s="31">
        <v>5.0</v>
      </c>
      <c r="G34" s="31">
        <f t="shared" si="19"/>
        <v>18</v>
      </c>
      <c r="H34" s="47">
        <f t="shared" si="20"/>
        <v>60</v>
      </c>
      <c r="I34" s="31">
        <v>21.0</v>
      </c>
      <c r="J34" s="9"/>
      <c r="K34" s="31">
        <f t="shared" si="21"/>
        <v>39</v>
      </c>
      <c r="L34" s="47">
        <f t="shared" si="22"/>
        <v>69.64285714</v>
      </c>
      <c r="M34" s="31">
        <v>19.0</v>
      </c>
      <c r="N34" s="9"/>
      <c r="O34" s="31">
        <f t="shared" si="23"/>
        <v>58</v>
      </c>
      <c r="P34" s="31">
        <f t="shared" si="24"/>
        <v>76.31578947</v>
      </c>
      <c r="Q34" s="32">
        <v>17.0</v>
      </c>
      <c r="R34" s="50"/>
      <c r="S34" s="33">
        <f t="shared" si="25"/>
        <v>75</v>
      </c>
      <c r="T34" s="32">
        <f t="shared" si="26"/>
        <v>76.53061224</v>
      </c>
      <c r="U34" s="31">
        <v>24.0</v>
      </c>
      <c r="V34" s="31">
        <v>18.0</v>
      </c>
      <c r="W34" s="35">
        <f t="shared" si="27"/>
        <v>99</v>
      </c>
      <c r="X34" s="31">
        <f t="shared" si="28"/>
        <v>81.14754098</v>
      </c>
      <c r="Y34" s="43">
        <v>14.0</v>
      </c>
      <c r="Z34" s="44"/>
      <c r="AA34" s="37">
        <f t="shared" si="29"/>
        <v>113</v>
      </c>
      <c r="AB34" s="38">
        <f t="shared" si="30"/>
        <v>80.14184397</v>
      </c>
      <c r="AC34" s="45">
        <v>10.0</v>
      </c>
      <c r="AD34" s="46"/>
      <c r="AE34" s="15">
        <f t="shared" si="31"/>
        <v>123</v>
      </c>
      <c r="AF34" s="9">
        <f t="shared" si="32"/>
        <v>78.84615385</v>
      </c>
      <c r="AG34" s="36">
        <v>15.0</v>
      </c>
      <c r="AH34" s="18"/>
      <c r="AI34" s="40">
        <f t="shared" si="33"/>
        <v>138</v>
      </c>
      <c r="AJ34" s="18">
        <f t="shared" si="34"/>
        <v>80.23255814</v>
      </c>
      <c r="AK34" s="36">
        <v>14.0</v>
      </c>
      <c r="AL34" s="36">
        <v>14.0</v>
      </c>
      <c r="AM34" s="40">
        <f t="shared" si="35"/>
        <v>152</v>
      </c>
      <c r="AN34" s="18">
        <f t="shared" si="36"/>
        <v>81.72043011</v>
      </c>
    </row>
    <row r="35">
      <c r="A35" s="41">
        <v>29.0</v>
      </c>
      <c r="B35" s="42" t="s">
        <v>47</v>
      </c>
      <c r="C35" s="31">
        <v>16.0</v>
      </c>
      <c r="D35" s="9"/>
      <c r="E35" s="31">
        <v>9.0</v>
      </c>
      <c r="F35" s="31">
        <v>12.0</v>
      </c>
      <c r="G35" s="31">
        <f t="shared" si="19"/>
        <v>25</v>
      </c>
      <c r="H35" s="31">
        <f t="shared" si="20"/>
        <v>83.33333333</v>
      </c>
      <c r="I35" s="31">
        <v>25.0</v>
      </c>
      <c r="J35" s="9"/>
      <c r="K35" s="31">
        <f t="shared" si="21"/>
        <v>50</v>
      </c>
      <c r="L35" s="31">
        <f t="shared" si="22"/>
        <v>89.28571429</v>
      </c>
      <c r="M35" s="31">
        <v>19.0</v>
      </c>
      <c r="N35" s="9"/>
      <c r="O35" s="31">
        <f t="shared" si="23"/>
        <v>69</v>
      </c>
      <c r="P35" s="31">
        <f t="shared" si="24"/>
        <v>90.78947368</v>
      </c>
      <c r="Q35" s="32">
        <v>22.0</v>
      </c>
      <c r="R35" s="50"/>
      <c r="S35" s="33">
        <f t="shared" si="25"/>
        <v>91</v>
      </c>
      <c r="T35" s="32">
        <f t="shared" si="26"/>
        <v>92.85714286</v>
      </c>
      <c r="U35" s="31">
        <v>24.0</v>
      </c>
      <c r="V35" s="31">
        <v>17.0</v>
      </c>
      <c r="W35" s="35">
        <f t="shared" si="27"/>
        <v>115</v>
      </c>
      <c r="X35" s="31">
        <f t="shared" si="28"/>
        <v>94.26229508</v>
      </c>
      <c r="Y35" s="43">
        <v>14.0</v>
      </c>
      <c r="Z35" s="44"/>
      <c r="AA35" s="37">
        <f t="shared" si="29"/>
        <v>129</v>
      </c>
      <c r="AB35" s="38">
        <f t="shared" si="30"/>
        <v>91.4893617</v>
      </c>
      <c r="AC35" s="45">
        <v>15.0</v>
      </c>
      <c r="AD35" s="46"/>
      <c r="AE35" s="15">
        <f t="shared" si="31"/>
        <v>144</v>
      </c>
      <c r="AF35" s="9">
        <f t="shared" si="32"/>
        <v>92.30769231</v>
      </c>
      <c r="AG35" s="36">
        <v>15.0</v>
      </c>
      <c r="AH35" s="18"/>
      <c r="AI35" s="40">
        <f t="shared" si="33"/>
        <v>159</v>
      </c>
      <c r="AJ35" s="18">
        <f t="shared" si="34"/>
        <v>92.44186047</v>
      </c>
      <c r="AK35" s="36">
        <v>13.0</v>
      </c>
      <c r="AL35" s="36">
        <v>14.0</v>
      </c>
      <c r="AM35" s="40">
        <f t="shared" si="35"/>
        <v>172</v>
      </c>
      <c r="AN35" s="18">
        <f t="shared" si="36"/>
        <v>92.47311828</v>
      </c>
    </row>
    <row r="36">
      <c r="A36" s="41">
        <v>30.0</v>
      </c>
      <c r="B36" s="42" t="s">
        <v>48</v>
      </c>
      <c r="C36" s="31">
        <v>18.0</v>
      </c>
      <c r="D36" s="9"/>
      <c r="E36" s="31">
        <v>11.0</v>
      </c>
      <c r="F36" s="31">
        <v>12.0</v>
      </c>
      <c r="G36" s="31">
        <f t="shared" si="19"/>
        <v>29</v>
      </c>
      <c r="H36" s="31">
        <f t="shared" si="20"/>
        <v>96.66666667</v>
      </c>
      <c r="I36" s="31">
        <v>25.0</v>
      </c>
      <c r="J36" s="9"/>
      <c r="K36" s="31">
        <f t="shared" si="21"/>
        <v>54</v>
      </c>
      <c r="L36" s="31">
        <f t="shared" si="22"/>
        <v>96.42857143</v>
      </c>
      <c r="M36" s="31">
        <v>17.0</v>
      </c>
      <c r="N36" s="9"/>
      <c r="O36" s="31">
        <f t="shared" si="23"/>
        <v>71</v>
      </c>
      <c r="P36" s="31">
        <f t="shared" si="24"/>
        <v>93.42105263</v>
      </c>
      <c r="Q36" s="32">
        <v>22.0</v>
      </c>
      <c r="R36" s="50"/>
      <c r="S36" s="33">
        <f t="shared" si="25"/>
        <v>93</v>
      </c>
      <c r="T36" s="32">
        <f t="shared" si="26"/>
        <v>94.89795918</v>
      </c>
      <c r="U36" s="31">
        <v>21.0</v>
      </c>
      <c r="V36" s="31">
        <v>18.0</v>
      </c>
      <c r="W36" s="35">
        <f t="shared" si="27"/>
        <v>114</v>
      </c>
      <c r="X36" s="31">
        <f t="shared" si="28"/>
        <v>93.44262295</v>
      </c>
      <c r="Y36" s="43">
        <v>13.0</v>
      </c>
      <c r="Z36" s="44"/>
      <c r="AA36" s="37">
        <f t="shared" si="29"/>
        <v>127</v>
      </c>
      <c r="AB36" s="38">
        <f t="shared" si="30"/>
        <v>90.07092199</v>
      </c>
      <c r="AC36" s="45">
        <v>15.0</v>
      </c>
      <c r="AD36" s="46"/>
      <c r="AE36" s="15">
        <f t="shared" si="31"/>
        <v>142</v>
      </c>
      <c r="AF36" s="9">
        <f t="shared" si="32"/>
        <v>91.02564103</v>
      </c>
      <c r="AG36" s="36">
        <v>14.0</v>
      </c>
      <c r="AH36" s="18"/>
      <c r="AI36" s="40">
        <f t="shared" si="33"/>
        <v>156</v>
      </c>
      <c r="AJ36" s="18">
        <f t="shared" si="34"/>
        <v>90.69767442</v>
      </c>
      <c r="AK36" s="36">
        <v>14.0</v>
      </c>
      <c r="AL36" s="36">
        <v>14.0</v>
      </c>
      <c r="AM36" s="40">
        <f t="shared" si="35"/>
        <v>170</v>
      </c>
      <c r="AN36" s="18">
        <f t="shared" si="36"/>
        <v>91.39784946</v>
      </c>
    </row>
  </sheetData>
  <mergeCells count="13">
    <mergeCell ref="Q3:R3"/>
    <mergeCell ref="U3:V3"/>
    <mergeCell ref="Y3:Z3"/>
    <mergeCell ref="AC3:AD3"/>
    <mergeCell ref="AG3:AJ3"/>
    <mergeCell ref="AK3:AN3"/>
    <mergeCell ref="A1:B1"/>
    <mergeCell ref="A2:B2"/>
    <mergeCell ref="C2:D2"/>
    <mergeCell ref="C3:D3"/>
    <mergeCell ref="E3:F3"/>
    <mergeCell ref="I3:J3"/>
    <mergeCell ref="M3:N3"/>
  </mergeCells>
  <hyperlinks>
    <hyperlink r:id="rId1" ref="A3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0.75"/>
    <col customWidth="1" min="2" max="2" width="27.75"/>
  </cols>
  <sheetData>
    <row r="1">
      <c r="A1" s="1" t="s">
        <v>0</v>
      </c>
      <c r="B1" s="2"/>
      <c r="C1" s="10"/>
      <c r="D1" s="10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5"/>
      <c r="AK1" s="5"/>
      <c r="AL1" s="4"/>
      <c r="AM1" s="4"/>
      <c r="AN1" s="4"/>
      <c r="AO1" s="4"/>
      <c r="AP1" s="4"/>
      <c r="AQ1" s="4"/>
      <c r="AR1" s="4"/>
      <c r="AS1" s="4"/>
    </row>
    <row r="2">
      <c r="A2" s="6" t="s">
        <v>1</v>
      </c>
      <c r="B2" s="7"/>
      <c r="C2" s="8"/>
      <c r="D2" s="7"/>
      <c r="E2" s="8"/>
      <c r="F2" s="7"/>
      <c r="G2" s="4"/>
      <c r="H2" s="4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1"/>
      <c r="AF2" s="11"/>
      <c r="AG2" s="10"/>
      <c r="AH2" s="10"/>
      <c r="AI2" s="10"/>
      <c r="AJ2" s="5"/>
      <c r="AK2" s="5"/>
      <c r="AL2" s="4"/>
      <c r="AM2" s="4"/>
      <c r="AN2" s="4"/>
      <c r="AO2" s="4"/>
      <c r="AP2" s="4"/>
      <c r="AQ2" s="4"/>
      <c r="AR2" s="4"/>
      <c r="AS2" s="4"/>
    </row>
    <row r="3">
      <c r="A3" s="12" t="s">
        <v>2</v>
      </c>
      <c r="B3" s="13" t="s">
        <v>3</v>
      </c>
      <c r="C3" s="14" t="s">
        <v>4</v>
      </c>
      <c r="D3" s="7"/>
      <c r="E3" s="14" t="s">
        <v>5</v>
      </c>
      <c r="F3" s="7"/>
      <c r="G3" s="10"/>
      <c r="H3" s="9"/>
      <c r="I3" s="14" t="s">
        <v>6</v>
      </c>
      <c r="J3" s="7"/>
      <c r="K3" s="9"/>
      <c r="L3" s="9"/>
      <c r="M3" s="14" t="s">
        <v>7</v>
      </c>
      <c r="N3" s="7"/>
      <c r="O3" s="9"/>
      <c r="P3" s="9"/>
      <c r="Q3" s="14" t="s">
        <v>8</v>
      </c>
      <c r="R3" s="7"/>
      <c r="S3" s="9"/>
      <c r="T3" s="9"/>
      <c r="U3" s="16" t="s">
        <v>9</v>
      </c>
      <c r="V3" s="54"/>
      <c r="W3" s="7"/>
      <c r="X3" s="9"/>
      <c r="Y3" s="9"/>
      <c r="Z3" s="16" t="s">
        <v>10</v>
      </c>
      <c r="AA3" s="54"/>
      <c r="AB3" s="7"/>
      <c r="AC3" s="9"/>
      <c r="AD3" s="9"/>
      <c r="AE3" s="55" t="s">
        <v>11</v>
      </c>
      <c r="AF3" s="54"/>
      <c r="AG3" s="54"/>
      <c r="AH3" s="54"/>
      <c r="AI3" s="7"/>
      <c r="AJ3" s="56" t="s">
        <v>12</v>
      </c>
      <c r="AK3" s="20"/>
      <c r="AL3" s="20"/>
      <c r="AM3" s="20"/>
      <c r="AN3" s="2"/>
      <c r="AO3" s="19" t="s">
        <v>13</v>
      </c>
      <c r="AP3" s="20"/>
      <c r="AQ3" s="20"/>
      <c r="AR3" s="20"/>
      <c r="AS3" s="2"/>
    </row>
    <row r="4">
      <c r="A4" s="21"/>
      <c r="B4" s="9"/>
      <c r="C4" s="22" t="s">
        <v>14</v>
      </c>
      <c r="D4" s="23" t="s">
        <v>15</v>
      </c>
      <c r="E4" s="22" t="s">
        <v>14</v>
      </c>
      <c r="F4" s="23" t="s">
        <v>15</v>
      </c>
      <c r="G4" s="24" t="s">
        <v>16</v>
      </c>
      <c r="H4" s="24" t="s">
        <v>17</v>
      </c>
      <c r="I4" s="22" t="s">
        <v>14</v>
      </c>
      <c r="J4" s="23" t="s">
        <v>15</v>
      </c>
      <c r="K4" s="24" t="s">
        <v>16</v>
      </c>
      <c r="L4" s="24" t="s">
        <v>17</v>
      </c>
      <c r="M4" s="22" t="s">
        <v>14</v>
      </c>
      <c r="N4" s="23" t="s">
        <v>15</v>
      </c>
      <c r="O4" s="24" t="s">
        <v>16</v>
      </c>
      <c r="P4" s="24" t="s">
        <v>17</v>
      </c>
      <c r="Q4" s="22" t="s">
        <v>14</v>
      </c>
      <c r="R4" s="23" t="s">
        <v>15</v>
      </c>
      <c r="S4" s="24" t="s">
        <v>16</v>
      </c>
      <c r="T4" s="24" t="s">
        <v>17</v>
      </c>
      <c r="U4" s="22" t="s">
        <v>14</v>
      </c>
      <c r="V4" s="23" t="s">
        <v>49</v>
      </c>
      <c r="W4" s="23" t="s">
        <v>15</v>
      </c>
      <c r="X4" s="26" t="s">
        <v>16</v>
      </c>
      <c r="Y4" s="26" t="s">
        <v>17</v>
      </c>
      <c r="Z4" s="22" t="s">
        <v>14</v>
      </c>
      <c r="AA4" s="57" t="s">
        <v>49</v>
      </c>
      <c r="AB4" s="23" t="s">
        <v>15</v>
      </c>
      <c r="AC4" s="26" t="s">
        <v>16</v>
      </c>
      <c r="AD4" s="26" t="s">
        <v>17</v>
      </c>
      <c r="AE4" s="58" t="s">
        <v>14</v>
      </c>
      <c r="AF4" s="59" t="s">
        <v>49</v>
      </c>
      <c r="AG4" s="23" t="s">
        <v>15</v>
      </c>
      <c r="AH4" s="26" t="s">
        <v>16</v>
      </c>
      <c r="AI4" s="26" t="s">
        <v>17</v>
      </c>
      <c r="AJ4" s="58" t="s">
        <v>14</v>
      </c>
      <c r="AK4" s="59" t="s">
        <v>49</v>
      </c>
      <c r="AL4" s="23" t="s">
        <v>15</v>
      </c>
      <c r="AM4" s="26" t="s">
        <v>16</v>
      </c>
      <c r="AN4" s="26" t="s">
        <v>17</v>
      </c>
      <c r="AO4" s="27" t="s">
        <v>14</v>
      </c>
      <c r="AP4" s="59" t="s">
        <v>49</v>
      </c>
      <c r="AQ4" s="28" t="s">
        <v>15</v>
      </c>
      <c r="AR4" s="29" t="s">
        <v>16</v>
      </c>
      <c r="AS4" s="29" t="s">
        <v>17</v>
      </c>
    </row>
    <row r="5">
      <c r="A5" s="21"/>
      <c r="B5" s="30" t="s">
        <v>18</v>
      </c>
      <c r="C5" s="31">
        <v>18.0</v>
      </c>
      <c r="D5" s="31">
        <v>19.0</v>
      </c>
      <c r="E5" s="31">
        <v>12.0</v>
      </c>
      <c r="F5" s="31">
        <v>12.0</v>
      </c>
      <c r="G5" s="31">
        <f t="shared" ref="G5:G35" si="1">C5+E5</f>
        <v>30</v>
      </c>
      <c r="H5" s="31">
        <f t="shared" ref="H5:H35" si="2">G5/30*100</f>
        <v>100</v>
      </c>
      <c r="I5" s="31">
        <v>25.0</v>
      </c>
      <c r="J5" s="31">
        <v>21.0</v>
      </c>
      <c r="K5" s="31">
        <f t="shared" ref="K5:K35" si="3">G5+I5</f>
        <v>55</v>
      </c>
      <c r="L5" s="31">
        <f t="shared" ref="L5:L35" si="4">K5/55*100</f>
        <v>100</v>
      </c>
      <c r="M5" s="31">
        <v>36.0</v>
      </c>
      <c r="N5" s="31">
        <v>20.0</v>
      </c>
      <c r="O5" s="31">
        <f t="shared" ref="O5:O35" si="5">K5+M5</f>
        <v>91</v>
      </c>
      <c r="P5" s="31">
        <f t="shared" ref="P5:P35" si="6">O5/91*100</f>
        <v>100</v>
      </c>
      <c r="Q5" s="31">
        <v>25.0</v>
      </c>
      <c r="R5" s="50"/>
      <c r="S5" s="32">
        <f t="shared" ref="S5:S35" si="7">O5+Q5</f>
        <v>116</v>
      </c>
      <c r="T5" s="32">
        <f t="shared" ref="T5:T35" si="8">S5/116%</f>
        <v>100</v>
      </c>
      <c r="U5" s="31">
        <v>20.0</v>
      </c>
      <c r="V5" s="31">
        <v>6.0</v>
      </c>
      <c r="W5" s="9"/>
      <c r="X5" s="60">
        <f t="shared" ref="X5:X35" si="9">S5+U5+V5</f>
        <v>142</v>
      </c>
      <c r="Y5" s="31">
        <f t="shared" ref="Y5:Y35" si="10">X5/142*100</f>
        <v>100</v>
      </c>
      <c r="Z5" s="61">
        <v>13.0</v>
      </c>
      <c r="AA5" s="62">
        <v>6.0</v>
      </c>
      <c r="AB5" s="62">
        <v>14.0</v>
      </c>
      <c r="AC5" s="63">
        <f t="shared" ref="AC5:AC35" si="11">X5+Z5+AA5</f>
        <v>161</v>
      </c>
      <c r="AD5" s="62">
        <f t="shared" ref="AD5:AD35" si="12">AC5/161*100</f>
        <v>100</v>
      </c>
      <c r="AE5" s="64">
        <v>16.0</v>
      </c>
      <c r="AF5" s="65">
        <v>8.0</v>
      </c>
      <c r="AG5" s="62">
        <v>16.0</v>
      </c>
      <c r="AH5" s="63">
        <f t="shared" ref="AH5:AH35" si="13">AC5+AE5+AF5</f>
        <v>185</v>
      </c>
      <c r="AI5" s="62">
        <f t="shared" ref="AI5:AI35" si="14">AH5/185*100</f>
        <v>100</v>
      </c>
      <c r="AJ5" s="66">
        <v>22.0</v>
      </c>
      <c r="AK5" s="67">
        <v>6.0</v>
      </c>
      <c r="AL5" s="61"/>
      <c r="AM5" s="68">
        <f t="shared" ref="AM5:AM35" si="15">AH5+AJ5+AK5</f>
        <v>213</v>
      </c>
      <c r="AN5" s="61">
        <f t="shared" ref="AN5:AN35" si="16">AM5/213*100</f>
        <v>100</v>
      </c>
      <c r="AO5" s="69">
        <v>28.0</v>
      </c>
      <c r="AP5" s="69">
        <v>6.0</v>
      </c>
      <c r="AQ5" s="61"/>
      <c r="AR5" s="68">
        <f t="shared" ref="AR5:AR35" si="17">AM5+AO5+AP5</f>
        <v>247</v>
      </c>
      <c r="AS5" s="61">
        <f t="shared" ref="AS5:AS35" si="18">AR5/247*100</f>
        <v>100</v>
      </c>
    </row>
    <row r="6">
      <c r="A6" s="41">
        <v>1.0</v>
      </c>
      <c r="B6" s="42" t="s">
        <v>19</v>
      </c>
      <c r="C6" s="31">
        <v>12.0</v>
      </c>
      <c r="D6" s="9"/>
      <c r="E6" s="31">
        <v>11.0</v>
      </c>
      <c r="F6" s="9"/>
      <c r="G6" s="31">
        <f t="shared" si="1"/>
        <v>23</v>
      </c>
      <c r="H6" s="31">
        <f t="shared" si="2"/>
        <v>76.66666667</v>
      </c>
      <c r="I6" s="31">
        <v>20.0</v>
      </c>
      <c r="J6" s="31">
        <v>18.0</v>
      </c>
      <c r="K6" s="31">
        <f t="shared" si="3"/>
        <v>43</v>
      </c>
      <c r="L6" s="31">
        <f t="shared" si="4"/>
        <v>78.18181818</v>
      </c>
      <c r="M6" s="31">
        <v>34.0</v>
      </c>
      <c r="N6" s="9"/>
      <c r="O6" s="31">
        <f t="shared" si="5"/>
        <v>77</v>
      </c>
      <c r="P6" s="31">
        <f t="shared" si="6"/>
        <v>84.61538462</v>
      </c>
      <c r="Q6" s="32">
        <v>20.0</v>
      </c>
      <c r="R6" s="50"/>
      <c r="S6" s="32">
        <f t="shared" si="7"/>
        <v>97</v>
      </c>
      <c r="T6" s="32">
        <f t="shared" si="8"/>
        <v>83.62068966</v>
      </c>
      <c r="U6" s="31">
        <v>18.0</v>
      </c>
      <c r="V6" s="31">
        <v>6.0</v>
      </c>
      <c r="W6" s="9"/>
      <c r="X6" s="31">
        <f t="shared" si="9"/>
        <v>121</v>
      </c>
      <c r="Y6" s="31">
        <f t="shared" si="10"/>
        <v>85.21126761</v>
      </c>
      <c r="Z6" s="70">
        <v>13.0</v>
      </c>
      <c r="AA6" s="35">
        <v>2.0</v>
      </c>
      <c r="AB6" s="35">
        <v>14.0</v>
      </c>
      <c r="AC6" s="35">
        <f t="shared" si="11"/>
        <v>136</v>
      </c>
      <c r="AD6" s="71">
        <f t="shared" si="12"/>
        <v>84.47204969</v>
      </c>
      <c r="AE6" s="70">
        <v>11.0</v>
      </c>
      <c r="AF6" s="35">
        <v>6.0</v>
      </c>
      <c r="AG6" s="46"/>
      <c r="AH6" s="35">
        <f t="shared" si="13"/>
        <v>153</v>
      </c>
      <c r="AI6" s="62">
        <f t="shared" si="14"/>
        <v>82.7027027</v>
      </c>
      <c r="AJ6" s="72">
        <v>20.0</v>
      </c>
      <c r="AK6" s="72">
        <v>6.0</v>
      </c>
      <c r="AL6" s="61"/>
      <c r="AM6" s="64">
        <f t="shared" si="15"/>
        <v>179</v>
      </c>
      <c r="AN6" s="61">
        <f t="shared" si="16"/>
        <v>84.03755869</v>
      </c>
      <c r="AO6" s="69">
        <v>28.0</v>
      </c>
      <c r="AP6" s="69">
        <v>4.0</v>
      </c>
      <c r="AQ6" s="61"/>
      <c r="AR6" s="64">
        <f t="shared" si="17"/>
        <v>211</v>
      </c>
      <c r="AS6" s="61">
        <f t="shared" si="18"/>
        <v>85.42510121</v>
      </c>
    </row>
    <row r="7">
      <c r="A7" s="41">
        <v>2.0</v>
      </c>
      <c r="B7" s="42" t="s">
        <v>20</v>
      </c>
      <c r="C7" s="31">
        <v>13.0</v>
      </c>
      <c r="D7" s="9"/>
      <c r="E7" s="31">
        <v>12.0</v>
      </c>
      <c r="F7" s="9"/>
      <c r="G7" s="31">
        <f t="shared" si="1"/>
        <v>25</v>
      </c>
      <c r="H7" s="31">
        <f t="shared" si="2"/>
        <v>83.33333333</v>
      </c>
      <c r="I7" s="31">
        <v>25.0</v>
      </c>
      <c r="J7" s="31">
        <v>21.0</v>
      </c>
      <c r="K7" s="31">
        <f t="shared" si="3"/>
        <v>50</v>
      </c>
      <c r="L7" s="31">
        <f t="shared" si="4"/>
        <v>90.90909091</v>
      </c>
      <c r="M7" s="31">
        <v>34.0</v>
      </c>
      <c r="N7" s="9"/>
      <c r="O7" s="31">
        <f t="shared" si="5"/>
        <v>84</v>
      </c>
      <c r="P7" s="31">
        <f t="shared" si="6"/>
        <v>92.30769231</v>
      </c>
      <c r="Q7" s="32">
        <v>22.0</v>
      </c>
      <c r="R7" s="50"/>
      <c r="S7" s="32">
        <f t="shared" si="7"/>
        <v>106</v>
      </c>
      <c r="T7" s="32">
        <f t="shared" si="8"/>
        <v>91.37931034</v>
      </c>
      <c r="U7" s="31">
        <v>19.0</v>
      </c>
      <c r="V7" s="31">
        <v>6.0</v>
      </c>
      <c r="W7" s="9"/>
      <c r="X7" s="31">
        <f t="shared" si="9"/>
        <v>131</v>
      </c>
      <c r="Y7" s="31">
        <f t="shared" si="10"/>
        <v>92.25352113</v>
      </c>
      <c r="Z7" s="70">
        <v>13.0</v>
      </c>
      <c r="AA7" s="35">
        <v>6.0</v>
      </c>
      <c r="AB7" s="35">
        <v>14.0</v>
      </c>
      <c r="AC7" s="35">
        <f t="shared" si="11"/>
        <v>150</v>
      </c>
      <c r="AD7" s="71">
        <f t="shared" si="12"/>
        <v>93.16770186</v>
      </c>
      <c r="AE7" s="70">
        <v>15.0</v>
      </c>
      <c r="AF7" s="35">
        <v>8.0</v>
      </c>
      <c r="AG7" s="46"/>
      <c r="AH7" s="35">
        <f t="shared" si="13"/>
        <v>173</v>
      </c>
      <c r="AI7" s="62">
        <f t="shared" si="14"/>
        <v>93.51351351</v>
      </c>
      <c r="AJ7" s="72">
        <v>20.0</v>
      </c>
      <c r="AK7" s="72">
        <v>4.0</v>
      </c>
      <c r="AL7" s="61"/>
      <c r="AM7" s="64">
        <f t="shared" si="15"/>
        <v>197</v>
      </c>
      <c r="AN7" s="61">
        <f t="shared" si="16"/>
        <v>92.48826291</v>
      </c>
      <c r="AO7" s="69">
        <v>28.0</v>
      </c>
      <c r="AP7" s="69">
        <v>6.0</v>
      </c>
      <c r="AQ7" s="61"/>
      <c r="AR7" s="64">
        <f t="shared" si="17"/>
        <v>231</v>
      </c>
      <c r="AS7" s="61">
        <f t="shared" si="18"/>
        <v>93.52226721</v>
      </c>
    </row>
    <row r="8">
      <c r="A8" s="41">
        <v>3.0</v>
      </c>
      <c r="B8" s="42" t="s">
        <v>21</v>
      </c>
      <c r="C8" s="31">
        <v>14.0</v>
      </c>
      <c r="D8" s="9"/>
      <c r="E8" s="31">
        <v>8.0</v>
      </c>
      <c r="F8" s="9"/>
      <c r="G8" s="31">
        <f t="shared" si="1"/>
        <v>22</v>
      </c>
      <c r="H8" s="47">
        <f t="shared" si="2"/>
        <v>73.33333333</v>
      </c>
      <c r="I8" s="31">
        <v>19.0</v>
      </c>
      <c r="J8" s="31">
        <v>17.0</v>
      </c>
      <c r="K8" s="31">
        <f t="shared" si="3"/>
        <v>41</v>
      </c>
      <c r="L8" s="47">
        <f t="shared" si="4"/>
        <v>74.54545455</v>
      </c>
      <c r="M8" s="31">
        <v>35.0</v>
      </c>
      <c r="N8" s="9"/>
      <c r="O8" s="31">
        <f t="shared" si="5"/>
        <v>76</v>
      </c>
      <c r="P8" s="31">
        <f t="shared" si="6"/>
        <v>83.51648352</v>
      </c>
      <c r="Q8" s="32">
        <v>22.0</v>
      </c>
      <c r="R8" s="50"/>
      <c r="S8" s="32">
        <f t="shared" si="7"/>
        <v>98</v>
      </c>
      <c r="T8" s="32">
        <f t="shared" si="8"/>
        <v>84.48275862</v>
      </c>
      <c r="U8" s="31">
        <v>18.0</v>
      </c>
      <c r="V8" s="31">
        <v>4.0</v>
      </c>
      <c r="W8" s="9"/>
      <c r="X8" s="31">
        <f t="shared" si="9"/>
        <v>120</v>
      </c>
      <c r="Y8" s="31">
        <f t="shared" si="10"/>
        <v>84.50704225</v>
      </c>
      <c r="Z8" s="70">
        <v>13.0</v>
      </c>
      <c r="AA8" s="35">
        <v>4.0</v>
      </c>
      <c r="AB8" s="35">
        <v>14.0</v>
      </c>
      <c r="AC8" s="35">
        <f t="shared" si="11"/>
        <v>137</v>
      </c>
      <c r="AD8" s="71">
        <f t="shared" si="12"/>
        <v>85.0931677</v>
      </c>
      <c r="AE8" s="70">
        <v>13.0</v>
      </c>
      <c r="AF8" s="35">
        <v>8.0</v>
      </c>
      <c r="AG8" s="46"/>
      <c r="AH8" s="35">
        <f t="shared" si="13"/>
        <v>158</v>
      </c>
      <c r="AI8" s="62">
        <f t="shared" si="14"/>
        <v>85.40540541</v>
      </c>
      <c r="AJ8" s="72">
        <v>22.0</v>
      </c>
      <c r="AK8" s="72">
        <v>6.0</v>
      </c>
      <c r="AL8" s="61"/>
      <c r="AM8" s="64">
        <f t="shared" si="15"/>
        <v>186</v>
      </c>
      <c r="AN8" s="61">
        <f t="shared" si="16"/>
        <v>87.32394366</v>
      </c>
      <c r="AO8" s="69">
        <v>24.0</v>
      </c>
      <c r="AP8" s="69">
        <v>4.0</v>
      </c>
      <c r="AQ8" s="61"/>
      <c r="AR8" s="64">
        <f t="shared" si="17"/>
        <v>214</v>
      </c>
      <c r="AS8" s="61">
        <f t="shared" si="18"/>
        <v>86.63967611</v>
      </c>
    </row>
    <row r="9">
      <c r="A9" s="41">
        <v>4.0</v>
      </c>
      <c r="B9" s="42" t="s">
        <v>22</v>
      </c>
      <c r="C9" s="31">
        <v>2.0</v>
      </c>
      <c r="D9" s="9"/>
      <c r="E9" s="31">
        <v>12.0</v>
      </c>
      <c r="F9" s="9"/>
      <c r="G9" s="31">
        <f t="shared" si="1"/>
        <v>14</v>
      </c>
      <c r="H9" s="47">
        <f t="shared" si="2"/>
        <v>46.66666667</v>
      </c>
      <c r="I9" s="31">
        <v>25.0</v>
      </c>
      <c r="J9" s="31">
        <v>21.0</v>
      </c>
      <c r="K9" s="31">
        <f t="shared" si="3"/>
        <v>39</v>
      </c>
      <c r="L9" s="47">
        <f t="shared" si="4"/>
        <v>70.90909091</v>
      </c>
      <c r="M9" s="31">
        <v>36.0</v>
      </c>
      <c r="N9" s="9"/>
      <c r="O9" s="31">
        <f t="shared" si="5"/>
        <v>75</v>
      </c>
      <c r="P9" s="31">
        <f t="shared" si="6"/>
        <v>82.41758242</v>
      </c>
      <c r="Q9" s="32">
        <v>22.0</v>
      </c>
      <c r="R9" s="50"/>
      <c r="S9" s="32">
        <f t="shared" si="7"/>
        <v>97</v>
      </c>
      <c r="T9" s="32">
        <f t="shared" si="8"/>
        <v>83.62068966</v>
      </c>
      <c r="U9" s="31">
        <v>16.0</v>
      </c>
      <c r="V9" s="31">
        <v>4.0</v>
      </c>
      <c r="W9" s="9"/>
      <c r="X9" s="31">
        <f t="shared" si="9"/>
        <v>117</v>
      </c>
      <c r="Y9" s="31">
        <f t="shared" si="10"/>
        <v>82.3943662</v>
      </c>
      <c r="Z9" s="70">
        <v>13.0</v>
      </c>
      <c r="AA9" s="35">
        <v>4.0</v>
      </c>
      <c r="AB9" s="35">
        <v>14.0</v>
      </c>
      <c r="AC9" s="35">
        <f t="shared" si="11"/>
        <v>134</v>
      </c>
      <c r="AD9" s="71">
        <f t="shared" si="12"/>
        <v>83.22981366</v>
      </c>
      <c r="AE9" s="70">
        <v>5.0</v>
      </c>
      <c r="AF9" s="35">
        <v>4.0</v>
      </c>
      <c r="AG9" s="46"/>
      <c r="AH9" s="35">
        <f t="shared" si="13"/>
        <v>143</v>
      </c>
      <c r="AI9" s="62">
        <f t="shared" si="14"/>
        <v>77.2972973</v>
      </c>
      <c r="AJ9" s="72">
        <v>22.0</v>
      </c>
      <c r="AK9" s="72">
        <v>6.0</v>
      </c>
      <c r="AL9" s="61"/>
      <c r="AM9" s="64">
        <f t="shared" si="15"/>
        <v>171</v>
      </c>
      <c r="AN9" s="61">
        <f t="shared" si="16"/>
        <v>80.28169014</v>
      </c>
      <c r="AO9" s="69">
        <v>27.0</v>
      </c>
      <c r="AP9" s="69">
        <v>6.0</v>
      </c>
      <c r="AQ9" s="61"/>
      <c r="AR9" s="64">
        <f t="shared" si="17"/>
        <v>204</v>
      </c>
      <c r="AS9" s="61">
        <f t="shared" si="18"/>
        <v>82.59109312</v>
      </c>
    </row>
    <row r="10">
      <c r="A10" s="41">
        <v>5.0</v>
      </c>
      <c r="B10" s="42" t="s">
        <v>23</v>
      </c>
      <c r="C10" s="31">
        <v>2.0</v>
      </c>
      <c r="D10" s="9"/>
      <c r="E10" s="31">
        <v>9.0</v>
      </c>
      <c r="F10" s="9"/>
      <c r="G10" s="31">
        <f t="shared" si="1"/>
        <v>11</v>
      </c>
      <c r="H10" s="47">
        <f t="shared" si="2"/>
        <v>36.66666667</v>
      </c>
      <c r="I10" s="31">
        <v>24.0</v>
      </c>
      <c r="J10" s="31">
        <v>21.0</v>
      </c>
      <c r="K10" s="31">
        <f t="shared" si="3"/>
        <v>35</v>
      </c>
      <c r="L10" s="47">
        <f t="shared" si="4"/>
        <v>63.63636364</v>
      </c>
      <c r="M10" s="31">
        <v>35.0</v>
      </c>
      <c r="N10" s="9"/>
      <c r="O10" s="31">
        <f t="shared" si="5"/>
        <v>70</v>
      </c>
      <c r="P10" s="31">
        <f t="shared" si="6"/>
        <v>76.92307692</v>
      </c>
      <c r="Q10" s="32">
        <v>21.0</v>
      </c>
      <c r="R10" s="50"/>
      <c r="S10" s="32">
        <f t="shared" si="7"/>
        <v>91</v>
      </c>
      <c r="T10" s="32">
        <f t="shared" si="8"/>
        <v>78.44827586</v>
      </c>
      <c r="U10" s="31">
        <v>18.0</v>
      </c>
      <c r="V10" s="31">
        <v>4.0</v>
      </c>
      <c r="W10" s="9"/>
      <c r="X10" s="31">
        <f t="shared" si="9"/>
        <v>113</v>
      </c>
      <c r="Y10" s="31">
        <f t="shared" si="10"/>
        <v>79.57746479</v>
      </c>
      <c r="Z10" s="70">
        <v>13.0</v>
      </c>
      <c r="AA10" s="35">
        <v>4.0</v>
      </c>
      <c r="AB10" s="35">
        <v>14.0</v>
      </c>
      <c r="AC10" s="35">
        <f t="shared" si="11"/>
        <v>130</v>
      </c>
      <c r="AD10" s="71">
        <f t="shared" si="12"/>
        <v>80.74534161</v>
      </c>
      <c r="AE10" s="70">
        <v>9.0</v>
      </c>
      <c r="AF10" s="35">
        <v>4.0</v>
      </c>
      <c r="AG10" s="46"/>
      <c r="AH10" s="35">
        <f t="shared" si="13"/>
        <v>143</v>
      </c>
      <c r="AI10" s="62">
        <f t="shared" si="14"/>
        <v>77.2972973</v>
      </c>
      <c r="AJ10" s="72">
        <v>22.0</v>
      </c>
      <c r="AK10" s="72">
        <v>4.0</v>
      </c>
      <c r="AL10" s="61"/>
      <c r="AM10" s="64">
        <f t="shared" si="15"/>
        <v>169</v>
      </c>
      <c r="AN10" s="61">
        <f t="shared" si="16"/>
        <v>79.342723</v>
      </c>
      <c r="AO10" s="69">
        <v>27.0</v>
      </c>
      <c r="AP10" s="69">
        <v>4.0</v>
      </c>
      <c r="AQ10" s="61"/>
      <c r="AR10" s="64">
        <f t="shared" si="17"/>
        <v>200</v>
      </c>
      <c r="AS10" s="61">
        <f t="shared" si="18"/>
        <v>80.97165992</v>
      </c>
    </row>
    <row r="11">
      <c r="A11" s="41">
        <v>6.0</v>
      </c>
      <c r="B11" s="42" t="s">
        <v>24</v>
      </c>
      <c r="C11" s="31">
        <v>11.0</v>
      </c>
      <c r="D11" s="9"/>
      <c r="E11" s="31">
        <v>10.0</v>
      </c>
      <c r="F11" s="9"/>
      <c r="G11" s="31">
        <f t="shared" si="1"/>
        <v>21</v>
      </c>
      <c r="H11" s="47">
        <f t="shared" si="2"/>
        <v>70</v>
      </c>
      <c r="I11" s="31">
        <v>24.0</v>
      </c>
      <c r="J11" s="31">
        <v>21.0</v>
      </c>
      <c r="K11" s="31">
        <f t="shared" si="3"/>
        <v>45</v>
      </c>
      <c r="L11" s="31">
        <f t="shared" si="4"/>
        <v>81.81818182</v>
      </c>
      <c r="M11" s="31">
        <v>34.0</v>
      </c>
      <c r="N11" s="9"/>
      <c r="O11" s="31">
        <f t="shared" si="5"/>
        <v>79</v>
      </c>
      <c r="P11" s="31">
        <f t="shared" si="6"/>
        <v>86.81318681</v>
      </c>
      <c r="Q11" s="32">
        <v>19.0</v>
      </c>
      <c r="R11" s="50"/>
      <c r="S11" s="32">
        <f t="shared" si="7"/>
        <v>98</v>
      </c>
      <c r="T11" s="32">
        <f t="shared" si="8"/>
        <v>84.48275862</v>
      </c>
      <c r="U11" s="31">
        <v>15.0</v>
      </c>
      <c r="V11" s="31">
        <v>4.0</v>
      </c>
      <c r="W11" s="9"/>
      <c r="X11" s="31">
        <f t="shared" si="9"/>
        <v>117</v>
      </c>
      <c r="Y11" s="31">
        <f t="shared" si="10"/>
        <v>82.3943662</v>
      </c>
      <c r="Z11" s="70">
        <v>13.0</v>
      </c>
      <c r="AA11" s="35">
        <v>6.0</v>
      </c>
      <c r="AB11" s="35">
        <v>14.0</v>
      </c>
      <c r="AC11" s="35">
        <f t="shared" si="11"/>
        <v>136</v>
      </c>
      <c r="AD11" s="71">
        <f t="shared" si="12"/>
        <v>84.47204969</v>
      </c>
      <c r="AE11" s="70">
        <v>14.0</v>
      </c>
      <c r="AF11" s="35">
        <v>8.0</v>
      </c>
      <c r="AG11" s="46"/>
      <c r="AH11" s="35">
        <f t="shared" si="13"/>
        <v>158</v>
      </c>
      <c r="AI11" s="62">
        <f t="shared" si="14"/>
        <v>85.40540541</v>
      </c>
      <c r="AJ11" s="72">
        <v>21.0</v>
      </c>
      <c r="AK11" s="72">
        <v>6.0</v>
      </c>
      <c r="AL11" s="61"/>
      <c r="AM11" s="64">
        <f t="shared" si="15"/>
        <v>185</v>
      </c>
      <c r="AN11" s="61">
        <f t="shared" si="16"/>
        <v>86.85446009</v>
      </c>
      <c r="AO11" s="69">
        <v>24.0</v>
      </c>
      <c r="AP11" s="69">
        <v>4.0</v>
      </c>
      <c r="AQ11" s="61"/>
      <c r="AR11" s="64">
        <f t="shared" si="17"/>
        <v>213</v>
      </c>
      <c r="AS11" s="61">
        <f t="shared" si="18"/>
        <v>86.23481781</v>
      </c>
    </row>
    <row r="12">
      <c r="A12" s="41">
        <v>7.0</v>
      </c>
      <c r="B12" s="42" t="s">
        <v>25</v>
      </c>
      <c r="C12" s="31">
        <v>12.0</v>
      </c>
      <c r="D12" s="9"/>
      <c r="E12" s="31">
        <v>10.0</v>
      </c>
      <c r="F12" s="9"/>
      <c r="G12" s="31">
        <f t="shared" si="1"/>
        <v>22</v>
      </c>
      <c r="H12" s="47">
        <f t="shared" si="2"/>
        <v>73.33333333</v>
      </c>
      <c r="I12" s="31">
        <v>22.0</v>
      </c>
      <c r="J12" s="31">
        <v>18.0</v>
      </c>
      <c r="K12" s="31">
        <f t="shared" si="3"/>
        <v>44</v>
      </c>
      <c r="L12" s="31">
        <f t="shared" si="4"/>
        <v>80</v>
      </c>
      <c r="M12" s="31">
        <v>34.0</v>
      </c>
      <c r="N12" s="9"/>
      <c r="O12" s="31">
        <f t="shared" si="5"/>
        <v>78</v>
      </c>
      <c r="P12" s="31">
        <f t="shared" si="6"/>
        <v>85.71428571</v>
      </c>
      <c r="Q12" s="32">
        <v>23.0</v>
      </c>
      <c r="R12" s="50"/>
      <c r="S12" s="32">
        <f t="shared" si="7"/>
        <v>101</v>
      </c>
      <c r="T12" s="32">
        <f t="shared" si="8"/>
        <v>87.06896552</v>
      </c>
      <c r="U12" s="31">
        <v>19.0</v>
      </c>
      <c r="V12" s="31">
        <v>6.0</v>
      </c>
      <c r="W12" s="9"/>
      <c r="X12" s="31">
        <f t="shared" si="9"/>
        <v>126</v>
      </c>
      <c r="Y12" s="31">
        <f t="shared" si="10"/>
        <v>88.73239437</v>
      </c>
      <c r="Z12" s="70">
        <v>10.0</v>
      </c>
      <c r="AA12" s="35">
        <v>6.0</v>
      </c>
      <c r="AB12" s="35">
        <v>11.0</v>
      </c>
      <c r="AC12" s="35">
        <f t="shared" si="11"/>
        <v>142</v>
      </c>
      <c r="AD12" s="71">
        <f t="shared" si="12"/>
        <v>88.19875776</v>
      </c>
      <c r="AE12" s="70">
        <v>14.0</v>
      </c>
      <c r="AF12" s="35">
        <v>8.0</v>
      </c>
      <c r="AG12" s="46"/>
      <c r="AH12" s="35">
        <f t="shared" si="13"/>
        <v>164</v>
      </c>
      <c r="AI12" s="62">
        <f t="shared" si="14"/>
        <v>88.64864865</v>
      </c>
      <c r="AJ12" s="72">
        <v>21.0</v>
      </c>
      <c r="AK12" s="72">
        <v>6.0</v>
      </c>
      <c r="AL12" s="61"/>
      <c r="AM12" s="64">
        <f t="shared" si="15"/>
        <v>191</v>
      </c>
      <c r="AN12" s="61">
        <f t="shared" si="16"/>
        <v>89.6713615</v>
      </c>
      <c r="AO12" s="69">
        <v>25.0</v>
      </c>
      <c r="AP12" s="69">
        <v>6.0</v>
      </c>
      <c r="AQ12" s="61"/>
      <c r="AR12" s="64">
        <f t="shared" si="17"/>
        <v>222</v>
      </c>
      <c r="AS12" s="61">
        <f t="shared" si="18"/>
        <v>89.87854251</v>
      </c>
    </row>
    <row r="13">
      <c r="A13" s="41">
        <v>8.0</v>
      </c>
      <c r="B13" s="42" t="s">
        <v>26</v>
      </c>
      <c r="C13" s="31">
        <v>13.0</v>
      </c>
      <c r="D13" s="9"/>
      <c r="E13" s="31">
        <v>12.0</v>
      </c>
      <c r="F13" s="31">
        <v>12.0</v>
      </c>
      <c r="G13" s="31">
        <f t="shared" si="1"/>
        <v>25</v>
      </c>
      <c r="H13" s="31">
        <f t="shared" si="2"/>
        <v>83.33333333</v>
      </c>
      <c r="I13" s="31">
        <v>23.0</v>
      </c>
      <c r="J13" s="9"/>
      <c r="K13" s="31">
        <f t="shared" si="3"/>
        <v>48</v>
      </c>
      <c r="L13" s="31">
        <f t="shared" si="4"/>
        <v>87.27272727</v>
      </c>
      <c r="M13" s="31">
        <v>36.0</v>
      </c>
      <c r="N13" s="9"/>
      <c r="O13" s="31">
        <f t="shared" si="5"/>
        <v>84</v>
      </c>
      <c r="P13" s="31">
        <f t="shared" si="6"/>
        <v>92.30769231</v>
      </c>
      <c r="Q13" s="32">
        <v>24.0</v>
      </c>
      <c r="R13" s="50"/>
      <c r="S13" s="32">
        <f t="shared" si="7"/>
        <v>108</v>
      </c>
      <c r="T13" s="32">
        <f t="shared" si="8"/>
        <v>93.10344828</v>
      </c>
      <c r="U13" s="31">
        <v>19.0</v>
      </c>
      <c r="V13" s="31">
        <v>6.0</v>
      </c>
      <c r="W13" s="31">
        <v>20.0</v>
      </c>
      <c r="X13" s="31">
        <f t="shared" si="9"/>
        <v>133</v>
      </c>
      <c r="Y13" s="31">
        <f t="shared" si="10"/>
        <v>93.66197183</v>
      </c>
      <c r="Z13" s="70">
        <v>12.0</v>
      </c>
      <c r="AA13" s="35">
        <v>6.0</v>
      </c>
      <c r="AB13" s="46"/>
      <c r="AC13" s="35">
        <f t="shared" si="11"/>
        <v>151</v>
      </c>
      <c r="AD13" s="71">
        <f t="shared" si="12"/>
        <v>93.78881988</v>
      </c>
      <c r="AE13" s="70">
        <v>15.0</v>
      </c>
      <c r="AF13" s="35">
        <v>8.0</v>
      </c>
      <c r="AG13" s="46"/>
      <c r="AH13" s="35">
        <f t="shared" si="13"/>
        <v>174</v>
      </c>
      <c r="AI13" s="71">
        <f t="shared" si="14"/>
        <v>94.05405405</v>
      </c>
      <c r="AJ13" s="72">
        <v>21.0</v>
      </c>
      <c r="AK13" s="72">
        <v>6.0</v>
      </c>
      <c r="AL13" s="73"/>
      <c r="AM13" s="64">
        <f t="shared" si="15"/>
        <v>201</v>
      </c>
      <c r="AN13" s="61">
        <f t="shared" si="16"/>
        <v>94.36619718</v>
      </c>
      <c r="AO13" s="69">
        <v>23.0</v>
      </c>
      <c r="AP13" s="69">
        <v>6.0</v>
      </c>
      <c r="AQ13" s="61"/>
      <c r="AR13" s="64">
        <f t="shared" si="17"/>
        <v>230</v>
      </c>
      <c r="AS13" s="61">
        <f t="shared" si="18"/>
        <v>93.11740891</v>
      </c>
    </row>
    <row r="14">
      <c r="A14" s="41">
        <v>9.0</v>
      </c>
      <c r="B14" s="42" t="s">
        <v>27</v>
      </c>
      <c r="C14" s="31">
        <v>17.0</v>
      </c>
      <c r="D14" s="9"/>
      <c r="E14" s="31">
        <v>10.0</v>
      </c>
      <c r="F14" s="31">
        <v>10.0</v>
      </c>
      <c r="G14" s="31">
        <f t="shared" si="1"/>
        <v>27</v>
      </c>
      <c r="H14" s="31">
        <f t="shared" si="2"/>
        <v>90</v>
      </c>
      <c r="I14" s="31">
        <v>20.0</v>
      </c>
      <c r="J14" s="9"/>
      <c r="K14" s="31">
        <f t="shared" si="3"/>
        <v>47</v>
      </c>
      <c r="L14" s="31">
        <f t="shared" si="4"/>
        <v>85.45454545</v>
      </c>
      <c r="M14" s="31">
        <v>32.0</v>
      </c>
      <c r="N14" s="9"/>
      <c r="O14" s="31">
        <f t="shared" si="5"/>
        <v>79</v>
      </c>
      <c r="P14" s="31">
        <f t="shared" si="6"/>
        <v>86.81318681</v>
      </c>
      <c r="Q14" s="32">
        <v>22.0</v>
      </c>
      <c r="R14" s="50"/>
      <c r="S14" s="32">
        <f t="shared" si="7"/>
        <v>101</v>
      </c>
      <c r="T14" s="32">
        <f t="shared" si="8"/>
        <v>87.06896552</v>
      </c>
      <c r="U14" s="31">
        <v>21.0</v>
      </c>
      <c r="V14" s="31">
        <v>6.0</v>
      </c>
      <c r="W14" s="31">
        <v>18.0</v>
      </c>
      <c r="X14" s="31">
        <f t="shared" si="9"/>
        <v>128</v>
      </c>
      <c r="Y14" s="31">
        <f t="shared" si="10"/>
        <v>90.14084507</v>
      </c>
      <c r="Z14" s="70">
        <v>11.0</v>
      </c>
      <c r="AA14" s="35">
        <v>6.0</v>
      </c>
      <c r="AB14" s="46"/>
      <c r="AC14" s="35">
        <f t="shared" si="11"/>
        <v>145</v>
      </c>
      <c r="AD14" s="71">
        <f t="shared" si="12"/>
        <v>90.0621118</v>
      </c>
      <c r="AE14" s="70">
        <v>15.0</v>
      </c>
      <c r="AF14" s="35">
        <v>8.0</v>
      </c>
      <c r="AG14" s="46"/>
      <c r="AH14" s="35">
        <f t="shared" si="13"/>
        <v>168</v>
      </c>
      <c r="AI14" s="71">
        <f t="shared" si="14"/>
        <v>90.81081081</v>
      </c>
      <c r="AJ14" s="72">
        <v>12.0</v>
      </c>
      <c r="AK14" s="72">
        <v>6.0</v>
      </c>
      <c r="AL14" s="73"/>
      <c r="AM14" s="64">
        <f t="shared" si="15"/>
        <v>186</v>
      </c>
      <c r="AN14" s="61">
        <f t="shared" si="16"/>
        <v>87.32394366</v>
      </c>
      <c r="AO14" s="69">
        <v>24.0</v>
      </c>
      <c r="AP14" s="69">
        <v>6.0</v>
      </c>
      <c r="AQ14" s="61"/>
      <c r="AR14" s="64">
        <f t="shared" si="17"/>
        <v>216</v>
      </c>
      <c r="AS14" s="61">
        <f t="shared" si="18"/>
        <v>87.44939271</v>
      </c>
    </row>
    <row r="15">
      <c r="A15" s="41">
        <v>10.0</v>
      </c>
      <c r="B15" s="42" t="s">
        <v>28</v>
      </c>
      <c r="C15" s="31">
        <v>14.0</v>
      </c>
      <c r="D15" s="9"/>
      <c r="E15" s="31">
        <v>11.0</v>
      </c>
      <c r="F15" s="31">
        <v>12.0</v>
      </c>
      <c r="G15" s="31">
        <f t="shared" si="1"/>
        <v>25</v>
      </c>
      <c r="H15" s="31">
        <f t="shared" si="2"/>
        <v>83.33333333</v>
      </c>
      <c r="I15" s="31">
        <v>19.0</v>
      </c>
      <c r="J15" s="9"/>
      <c r="K15" s="31">
        <f t="shared" si="3"/>
        <v>44</v>
      </c>
      <c r="L15" s="31">
        <f t="shared" si="4"/>
        <v>80</v>
      </c>
      <c r="M15" s="31">
        <v>34.0</v>
      </c>
      <c r="N15" s="9"/>
      <c r="O15" s="31">
        <f t="shared" si="5"/>
        <v>78</v>
      </c>
      <c r="P15" s="31">
        <f t="shared" si="6"/>
        <v>85.71428571</v>
      </c>
      <c r="Q15" s="32">
        <v>17.0</v>
      </c>
      <c r="R15" s="50"/>
      <c r="S15" s="32">
        <f t="shared" si="7"/>
        <v>95</v>
      </c>
      <c r="T15" s="32">
        <f t="shared" si="8"/>
        <v>81.89655172</v>
      </c>
      <c r="U15" s="31">
        <v>19.0</v>
      </c>
      <c r="V15" s="31">
        <v>6.0</v>
      </c>
      <c r="W15" s="31">
        <v>20.0</v>
      </c>
      <c r="X15" s="31">
        <f t="shared" si="9"/>
        <v>120</v>
      </c>
      <c r="Y15" s="31">
        <f t="shared" si="10"/>
        <v>84.50704225</v>
      </c>
      <c r="Z15" s="70">
        <v>12.0</v>
      </c>
      <c r="AA15" s="35">
        <v>4.0</v>
      </c>
      <c r="AB15" s="46"/>
      <c r="AC15" s="35">
        <f t="shared" si="11"/>
        <v>136</v>
      </c>
      <c r="AD15" s="71">
        <f t="shared" si="12"/>
        <v>84.47204969</v>
      </c>
      <c r="AE15" s="70">
        <v>15.0</v>
      </c>
      <c r="AF15" s="35">
        <v>8.0</v>
      </c>
      <c r="AG15" s="46"/>
      <c r="AH15" s="35">
        <f t="shared" si="13"/>
        <v>159</v>
      </c>
      <c r="AI15" s="71">
        <f t="shared" si="14"/>
        <v>85.94594595</v>
      </c>
      <c r="AJ15" s="72">
        <v>17.0</v>
      </c>
      <c r="AK15" s="72">
        <v>4.0</v>
      </c>
      <c r="AL15" s="73"/>
      <c r="AM15" s="64">
        <f t="shared" si="15"/>
        <v>180</v>
      </c>
      <c r="AN15" s="61">
        <f t="shared" si="16"/>
        <v>84.50704225</v>
      </c>
      <c r="AO15" s="69">
        <v>19.0</v>
      </c>
      <c r="AP15" s="69">
        <v>6.0</v>
      </c>
      <c r="AQ15" s="61"/>
      <c r="AR15" s="64">
        <f t="shared" si="17"/>
        <v>205</v>
      </c>
      <c r="AS15" s="61">
        <f t="shared" si="18"/>
        <v>82.99595142</v>
      </c>
    </row>
    <row r="16">
      <c r="A16" s="41">
        <v>11.0</v>
      </c>
      <c r="B16" s="42" t="s">
        <v>29</v>
      </c>
      <c r="C16" s="31">
        <v>12.0</v>
      </c>
      <c r="D16" s="9"/>
      <c r="E16" s="31">
        <v>9.0</v>
      </c>
      <c r="F16" s="31">
        <v>8.0</v>
      </c>
      <c r="G16" s="31">
        <f t="shared" si="1"/>
        <v>21</v>
      </c>
      <c r="H16" s="47">
        <f t="shared" si="2"/>
        <v>70</v>
      </c>
      <c r="I16" s="31">
        <v>15.0</v>
      </c>
      <c r="J16" s="9"/>
      <c r="K16" s="31">
        <f t="shared" si="3"/>
        <v>36</v>
      </c>
      <c r="L16" s="47">
        <f t="shared" si="4"/>
        <v>65.45454545</v>
      </c>
      <c r="M16" s="31">
        <v>35.0</v>
      </c>
      <c r="N16" s="9"/>
      <c r="O16" s="31">
        <f t="shared" si="5"/>
        <v>71</v>
      </c>
      <c r="P16" s="31">
        <f t="shared" si="6"/>
        <v>78.02197802</v>
      </c>
      <c r="Q16" s="32">
        <v>23.0</v>
      </c>
      <c r="R16" s="50"/>
      <c r="S16" s="32">
        <f t="shared" si="7"/>
        <v>94</v>
      </c>
      <c r="T16" s="32">
        <f t="shared" si="8"/>
        <v>81.03448276</v>
      </c>
      <c r="U16" s="31">
        <v>16.0</v>
      </c>
      <c r="V16" s="31">
        <v>6.0</v>
      </c>
      <c r="W16" s="31">
        <v>18.0</v>
      </c>
      <c r="X16" s="31">
        <f t="shared" si="9"/>
        <v>116</v>
      </c>
      <c r="Y16" s="31">
        <f t="shared" si="10"/>
        <v>81.69014085</v>
      </c>
      <c r="Z16" s="70">
        <v>7.0</v>
      </c>
      <c r="AA16" s="35">
        <v>6.0</v>
      </c>
      <c r="AB16" s="46"/>
      <c r="AC16" s="35">
        <f t="shared" si="11"/>
        <v>129</v>
      </c>
      <c r="AD16" s="71">
        <f t="shared" si="12"/>
        <v>80.1242236</v>
      </c>
      <c r="AE16" s="70">
        <v>15.0</v>
      </c>
      <c r="AF16" s="35">
        <v>8.0</v>
      </c>
      <c r="AG16" s="46"/>
      <c r="AH16" s="35">
        <f t="shared" si="13"/>
        <v>152</v>
      </c>
      <c r="AI16" s="71">
        <f t="shared" si="14"/>
        <v>82.16216216</v>
      </c>
      <c r="AJ16" s="72">
        <v>20.0</v>
      </c>
      <c r="AK16" s="72">
        <v>4.0</v>
      </c>
      <c r="AL16" s="73"/>
      <c r="AM16" s="64">
        <f t="shared" si="15"/>
        <v>176</v>
      </c>
      <c r="AN16" s="61">
        <f t="shared" si="16"/>
        <v>82.62910798</v>
      </c>
      <c r="AO16" s="69">
        <v>27.0</v>
      </c>
      <c r="AP16" s="69">
        <v>4.0</v>
      </c>
      <c r="AQ16" s="61"/>
      <c r="AR16" s="64">
        <f t="shared" si="17"/>
        <v>207</v>
      </c>
      <c r="AS16" s="61">
        <f t="shared" si="18"/>
        <v>83.80566802</v>
      </c>
    </row>
    <row r="17">
      <c r="A17" s="41">
        <v>12.0</v>
      </c>
      <c r="B17" s="42" t="s">
        <v>30</v>
      </c>
      <c r="C17" s="31">
        <v>10.0</v>
      </c>
      <c r="D17" s="9"/>
      <c r="E17" s="31">
        <v>10.0</v>
      </c>
      <c r="F17" s="31">
        <v>8.0</v>
      </c>
      <c r="G17" s="31">
        <f t="shared" si="1"/>
        <v>20</v>
      </c>
      <c r="H17" s="47">
        <f t="shared" si="2"/>
        <v>66.66666667</v>
      </c>
      <c r="I17" s="31">
        <v>21.0</v>
      </c>
      <c r="J17" s="9"/>
      <c r="K17" s="31">
        <f t="shared" si="3"/>
        <v>41</v>
      </c>
      <c r="L17" s="47">
        <f t="shared" si="4"/>
        <v>74.54545455</v>
      </c>
      <c r="M17" s="31">
        <v>36.0</v>
      </c>
      <c r="N17" s="9"/>
      <c r="O17" s="31">
        <f t="shared" si="5"/>
        <v>77</v>
      </c>
      <c r="P17" s="31">
        <f t="shared" si="6"/>
        <v>84.61538462</v>
      </c>
      <c r="Q17" s="32">
        <v>24.0</v>
      </c>
      <c r="R17" s="50"/>
      <c r="S17" s="32">
        <f t="shared" si="7"/>
        <v>101</v>
      </c>
      <c r="T17" s="32">
        <f t="shared" si="8"/>
        <v>87.06896552</v>
      </c>
      <c r="U17" s="31">
        <v>15.0</v>
      </c>
      <c r="V17" s="31">
        <v>6.0</v>
      </c>
      <c r="W17" s="31">
        <v>16.0</v>
      </c>
      <c r="X17" s="31">
        <f t="shared" si="9"/>
        <v>122</v>
      </c>
      <c r="Y17" s="31">
        <f t="shared" si="10"/>
        <v>85.91549296</v>
      </c>
      <c r="Z17" s="70">
        <v>12.0</v>
      </c>
      <c r="AA17" s="35">
        <v>4.0</v>
      </c>
      <c r="AB17" s="46"/>
      <c r="AC17" s="35">
        <f t="shared" si="11"/>
        <v>138</v>
      </c>
      <c r="AD17" s="71">
        <f t="shared" si="12"/>
        <v>85.71428571</v>
      </c>
      <c r="AE17" s="74">
        <v>15.0</v>
      </c>
      <c r="AF17" s="35">
        <v>8.0</v>
      </c>
      <c r="AG17" s="46"/>
      <c r="AH17" s="35">
        <f t="shared" si="13"/>
        <v>161</v>
      </c>
      <c r="AI17" s="71">
        <f t="shared" si="14"/>
        <v>87.02702703</v>
      </c>
      <c r="AJ17" s="72">
        <v>21.0</v>
      </c>
      <c r="AK17" s="72">
        <v>4.0</v>
      </c>
      <c r="AL17" s="73"/>
      <c r="AM17" s="64">
        <f t="shared" si="15"/>
        <v>186</v>
      </c>
      <c r="AN17" s="61">
        <f t="shared" si="16"/>
        <v>87.32394366</v>
      </c>
      <c r="AO17" s="69">
        <v>24.0</v>
      </c>
      <c r="AP17" s="69">
        <v>4.0</v>
      </c>
      <c r="AQ17" s="61"/>
      <c r="AR17" s="64">
        <f t="shared" si="17"/>
        <v>214</v>
      </c>
      <c r="AS17" s="61">
        <f t="shared" si="18"/>
        <v>86.63967611</v>
      </c>
    </row>
    <row r="18">
      <c r="A18" s="41">
        <v>13.0</v>
      </c>
      <c r="B18" s="42" t="s">
        <v>31</v>
      </c>
      <c r="C18" s="31">
        <v>12.0</v>
      </c>
      <c r="D18" s="9"/>
      <c r="E18" s="31">
        <v>8.0</v>
      </c>
      <c r="F18" s="31">
        <v>8.0</v>
      </c>
      <c r="G18" s="31">
        <f t="shared" si="1"/>
        <v>20</v>
      </c>
      <c r="H18" s="47">
        <f t="shared" si="2"/>
        <v>66.66666667</v>
      </c>
      <c r="I18" s="31">
        <v>6.0</v>
      </c>
      <c r="J18" s="9"/>
      <c r="K18" s="31">
        <f t="shared" si="3"/>
        <v>26</v>
      </c>
      <c r="L18" s="47">
        <f t="shared" si="4"/>
        <v>47.27272727</v>
      </c>
      <c r="M18" s="31">
        <v>30.0</v>
      </c>
      <c r="N18" s="9"/>
      <c r="O18" s="31">
        <f t="shared" si="5"/>
        <v>56</v>
      </c>
      <c r="P18" s="47">
        <f t="shared" si="6"/>
        <v>61.53846154</v>
      </c>
      <c r="Q18" s="32">
        <v>23.0</v>
      </c>
      <c r="R18" s="50"/>
      <c r="S18" s="32">
        <f t="shared" si="7"/>
        <v>79</v>
      </c>
      <c r="T18" s="47">
        <f t="shared" si="8"/>
        <v>68.10344828</v>
      </c>
      <c r="U18" s="31">
        <v>16.0</v>
      </c>
      <c r="V18" s="31">
        <v>6.0</v>
      </c>
      <c r="W18" s="31">
        <v>16.0</v>
      </c>
      <c r="X18" s="31">
        <f t="shared" si="9"/>
        <v>101</v>
      </c>
      <c r="Y18" s="47">
        <f t="shared" si="10"/>
        <v>71.12676056</v>
      </c>
      <c r="Z18" s="70">
        <v>11.0</v>
      </c>
      <c r="AA18" s="35">
        <v>4.0</v>
      </c>
      <c r="AB18" s="46"/>
      <c r="AC18" s="35">
        <f t="shared" si="11"/>
        <v>116</v>
      </c>
      <c r="AD18" s="75">
        <f t="shared" si="12"/>
        <v>72.04968944</v>
      </c>
      <c r="AE18" s="70">
        <v>9.0</v>
      </c>
      <c r="AF18" s="35">
        <v>6.0</v>
      </c>
      <c r="AG18" s="46"/>
      <c r="AH18" s="35">
        <f t="shared" si="13"/>
        <v>131</v>
      </c>
      <c r="AI18" s="75">
        <f t="shared" si="14"/>
        <v>70.81081081</v>
      </c>
      <c r="AJ18" s="76">
        <v>21.0</v>
      </c>
      <c r="AK18" s="76">
        <v>6.0</v>
      </c>
      <c r="AL18" s="77"/>
      <c r="AM18" s="64">
        <f t="shared" si="15"/>
        <v>158</v>
      </c>
      <c r="AN18" s="78">
        <f t="shared" si="16"/>
        <v>74.17840376</v>
      </c>
      <c r="AO18" s="79">
        <v>26.0</v>
      </c>
      <c r="AP18" s="79">
        <v>4.0</v>
      </c>
      <c r="AQ18" s="80"/>
      <c r="AR18" s="64">
        <f t="shared" si="17"/>
        <v>188</v>
      </c>
      <c r="AS18" s="61">
        <f t="shared" si="18"/>
        <v>76.11336032</v>
      </c>
    </row>
    <row r="19">
      <c r="A19" s="41">
        <v>14.0</v>
      </c>
      <c r="B19" s="42" t="s">
        <v>32</v>
      </c>
      <c r="C19" s="31">
        <v>17.0</v>
      </c>
      <c r="D19" s="9"/>
      <c r="E19" s="31">
        <v>11.0</v>
      </c>
      <c r="F19" s="31">
        <v>11.0</v>
      </c>
      <c r="G19" s="31">
        <f t="shared" si="1"/>
        <v>28</v>
      </c>
      <c r="H19" s="31">
        <f t="shared" si="2"/>
        <v>93.33333333</v>
      </c>
      <c r="I19" s="31">
        <v>24.0</v>
      </c>
      <c r="J19" s="9"/>
      <c r="K19" s="31">
        <f t="shared" si="3"/>
        <v>52</v>
      </c>
      <c r="L19" s="31">
        <f t="shared" si="4"/>
        <v>94.54545455</v>
      </c>
      <c r="M19" s="31">
        <v>35.0</v>
      </c>
      <c r="N19" s="9"/>
      <c r="O19" s="31">
        <f t="shared" si="5"/>
        <v>87</v>
      </c>
      <c r="P19" s="31">
        <f t="shared" si="6"/>
        <v>95.6043956</v>
      </c>
      <c r="Q19" s="32">
        <v>23.0</v>
      </c>
      <c r="R19" s="50"/>
      <c r="S19" s="32">
        <f t="shared" si="7"/>
        <v>110</v>
      </c>
      <c r="T19" s="32">
        <f t="shared" si="8"/>
        <v>94.82758621</v>
      </c>
      <c r="U19" s="31">
        <v>20.0</v>
      </c>
      <c r="V19" s="31">
        <v>6.0</v>
      </c>
      <c r="W19" s="31">
        <v>19.0</v>
      </c>
      <c r="X19" s="31">
        <f t="shared" si="9"/>
        <v>136</v>
      </c>
      <c r="Y19" s="31">
        <f t="shared" si="10"/>
        <v>95.77464789</v>
      </c>
      <c r="Z19" s="70">
        <v>11.0</v>
      </c>
      <c r="AA19" s="35">
        <v>4.0</v>
      </c>
      <c r="AB19" s="46"/>
      <c r="AC19" s="35">
        <f t="shared" si="11"/>
        <v>151</v>
      </c>
      <c r="AD19" s="71">
        <f t="shared" si="12"/>
        <v>93.78881988</v>
      </c>
      <c r="AE19" s="70">
        <v>16.0</v>
      </c>
      <c r="AF19" s="35">
        <v>6.0</v>
      </c>
      <c r="AG19" s="46"/>
      <c r="AH19" s="35">
        <f t="shared" si="13"/>
        <v>173</v>
      </c>
      <c r="AI19" s="71">
        <f t="shared" si="14"/>
        <v>93.51351351</v>
      </c>
      <c r="AJ19" s="76">
        <v>14.0</v>
      </c>
      <c r="AK19" s="76">
        <v>4.0</v>
      </c>
      <c r="AL19" s="77"/>
      <c r="AM19" s="64">
        <f t="shared" si="15"/>
        <v>191</v>
      </c>
      <c r="AN19" s="61">
        <f t="shared" si="16"/>
        <v>89.6713615</v>
      </c>
      <c r="AO19" s="69">
        <v>28.0</v>
      </c>
      <c r="AP19" s="69">
        <v>6.0</v>
      </c>
      <c r="AQ19" s="61"/>
      <c r="AR19" s="64">
        <f t="shared" si="17"/>
        <v>225</v>
      </c>
      <c r="AS19" s="61">
        <f t="shared" si="18"/>
        <v>91.09311741</v>
      </c>
    </row>
    <row r="20">
      <c r="A20" s="41">
        <v>15.0</v>
      </c>
      <c r="B20" s="42" t="s">
        <v>33</v>
      </c>
      <c r="C20" s="31">
        <v>14.0</v>
      </c>
      <c r="D20" s="31">
        <v>15.0</v>
      </c>
      <c r="E20" s="31">
        <v>12.0</v>
      </c>
      <c r="F20" s="9"/>
      <c r="G20" s="31">
        <f t="shared" si="1"/>
        <v>26</v>
      </c>
      <c r="H20" s="31">
        <f t="shared" si="2"/>
        <v>86.66666667</v>
      </c>
      <c r="I20" s="31">
        <v>25.0</v>
      </c>
      <c r="J20" s="9"/>
      <c r="K20" s="31">
        <f t="shared" si="3"/>
        <v>51</v>
      </c>
      <c r="L20" s="31">
        <f t="shared" si="4"/>
        <v>92.72727273</v>
      </c>
      <c r="M20" s="31">
        <v>36.0</v>
      </c>
      <c r="N20" s="9"/>
      <c r="O20" s="31">
        <f t="shared" si="5"/>
        <v>87</v>
      </c>
      <c r="P20" s="31">
        <f t="shared" si="6"/>
        <v>95.6043956</v>
      </c>
      <c r="Q20" s="32">
        <v>24.0</v>
      </c>
      <c r="R20" s="32">
        <v>16.0</v>
      </c>
      <c r="S20" s="32">
        <f t="shared" si="7"/>
        <v>111</v>
      </c>
      <c r="T20" s="32">
        <f t="shared" si="8"/>
        <v>95.68965517</v>
      </c>
      <c r="U20" s="31">
        <v>21.0</v>
      </c>
      <c r="V20" s="31">
        <v>6.0</v>
      </c>
      <c r="W20" s="9"/>
      <c r="X20" s="31">
        <f t="shared" si="9"/>
        <v>138</v>
      </c>
      <c r="Y20" s="31">
        <f t="shared" si="10"/>
        <v>97.18309859</v>
      </c>
      <c r="Z20" s="70">
        <v>13.0</v>
      </c>
      <c r="AA20" s="35">
        <v>6.0</v>
      </c>
      <c r="AB20" s="46"/>
      <c r="AC20" s="35">
        <f t="shared" si="11"/>
        <v>157</v>
      </c>
      <c r="AD20" s="71">
        <f t="shared" si="12"/>
        <v>97.51552795</v>
      </c>
      <c r="AE20" s="70">
        <v>16.0</v>
      </c>
      <c r="AF20" s="35">
        <v>8.0</v>
      </c>
      <c r="AG20" s="46"/>
      <c r="AH20" s="35">
        <f t="shared" si="13"/>
        <v>181</v>
      </c>
      <c r="AI20" s="71">
        <f t="shared" si="14"/>
        <v>97.83783784</v>
      </c>
      <c r="AJ20" s="72">
        <v>22.0</v>
      </c>
      <c r="AK20" s="72">
        <v>6.0</v>
      </c>
      <c r="AL20" s="73"/>
      <c r="AM20" s="64">
        <f t="shared" si="15"/>
        <v>209</v>
      </c>
      <c r="AN20" s="61">
        <f t="shared" si="16"/>
        <v>98.12206573</v>
      </c>
      <c r="AO20" s="69">
        <v>28.0</v>
      </c>
      <c r="AP20" s="69">
        <v>6.0</v>
      </c>
      <c r="AQ20" s="61"/>
      <c r="AR20" s="64">
        <f t="shared" si="17"/>
        <v>243</v>
      </c>
      <c r="AS20" s="61">
        <f t="shared" si="18"/>
        <v>98.3805668</v>
      </c>
    </row>
    <row r="21">
      <c r="A21" s="41">
        <v>16.0</v>
      </c>
      <c r="B21" s="42" t="s">
        <v>34</v>
      </c>
      <c r="C21" s="31">
        <v>12.0</v>
      </c>
      <c r="D21" s="31">
        <v>13.0</v>
      </c>
      <c r="E21" s="31">
        <v>6.0</v>
      </c>
      <c r="F21" s="9"/>
      <c r="G21" s="31">
        <f t="shared" si="1"/>
        <v>18</v>
      </c>
      <c r="H21" s="47">
        <f t="shared" si="2"/>
        <v>60</v>
      </c>
      <c r="I21" s="31">
        <v>22.0</v>
      </c>
      <c r="J21" s="9"/>
      <c r="K21" s="31">
        <f t="shared" si="3"/>
        <v>40</v>
      </c>
      <c r="L21" s="47">
        <f t="shared" si="4"/>
        <v>72.72727273</v>
      </c>
      <c r="M21" s="31">
        <v>32.0</v>
      </c>
      <c r="N21" s="9"/>
      <c r="O21" s="31">
        <f t="shared" si="5"/>
        <v>72</v>
      </c>
      <c r="P21" s="31">
        <f t="shared" si="6"/>
        <v>79.12087912</v>
      </c>
      <c r="Q21" s="32">
        <v>22.0</v>
      </c>
      <c r="R21" s="32">
        <v>16.0</v>
      </c>
      <c r="S21" s="32">
        <f t="shared" si="7"/>
        <v>94</v>
      </c>
      <c r="T21" s="32">
        <f t="shared" si="8"/>
        <v>81.03448276</v>
      </c>
      <c r="U21" s="31">
        <v>19.0</v>
      </c>
      <c r="V21" s="31">
        <v>4.0</v>
      </c>
      <c r="W21" s="9"/>
      <c r="X21" s="31">
        <f t="shared" si="9"/>
        <v>117</v>
      </c>
      <c r="Y21" s="31">
        <f t="shared" si="10"/>
        <v>82.3943662</v>
      </c>
      <c r="Z21" s="70">
        <v>12.0</v>
      </c>
      <c r="AA21" s="35">
        <v>4.0</v>
      </c>
      <c r="AB21" s="46"/>
      <c r="AC21" s="35">
        <f t="shared" si="11"/>
        <v>133</v>
      </c>
      <c r="AD21" s="71">
        <f t="shared" si="12"/>
        <v>82.60869565</v>
      </c>
      <c r="AE21" s="70">
        <v>12.0</v>
      </c>
      <c r="AF21" s="35">
        <v>6.0</v>
      </c>
      <c r="AG21" s="46"/>
      <c r="AH21" s="35">
        <f t="shared" si="13"/>
        <v>151</v>
      </c>
      <c r="AI21" s="71">
        <f t="shared" si="14"/>
        <v>81.62162162</v>
      </c>
      <c r="AJ21" s="72">
        <v>22.0</v>
      </c>
      <c r="AK21" s="72">
        <v>6.0</v>
      </c>
      <c r="AL21" s="73"/>
      <c r="AM21" s="64">
        <f t="shared" si="15"/>
        <v>179</v>
      </c>
      <c r="AN21" s="61">
        <f t="shared" si="16"/>
        <v>84.03755869</v>
      </c>
      <c r="AO21" s="69">
        <v>24.0</v>
      </c>
      <c r="AP21" s="69">
        <v>6.0</v>
      </c>
      <c r="AQ21" s="61"/>
      <c r="AR21" s="64">
        <f t="shared" si="17"/>
        <v>209</v>
      </c>
      <c r="AS21" s="61">
        <f t="shared" si="18"/>
        <v>84.61538462</v>
      </c>
    </row>
    <row r="22">
      <c r="A22" s="41">
        <v>17.0</v>
      </c>
      <c r="B22" s="42" t="s">
        <v>35</v>
      </c>
      <c r="C22" s="31">
        <v>13.0</v>
      </c>
      <c r="D22" s="31">
        <v>13.0</v>
      </c>
      <c r="E22" s="31">
        <v>6.0</v>
      </c>
      <c r="F22" s="9"/>
      <c r="G22" s="31">
        <f t="shared" si="1"/>
        <v>19</v>
      </c>
      <c r="H22" s="47">
        <f t="shared" si="2"/>
        <v>63.33333333</v>
      </c>
      <c r="I22" s="31">
        <v>23.0</v>
      </c>
      <c r="J22" s="9"/>
      <c r="K22" s="31">
        <f t="shared" si="3"/>
        <v>42</v>
      </c>
      <c r="L22" s="31">
        <f t="shared" si="4"/>
        <v>76.36363636</v>
      </c>
      <c r="M22" s="31">
        <v>35.0</v>
      </c>
      <c r="N22" s="9"/>
      <c r="O22" s="31">
        <f t="shared" si="5"/>
        <v>77</v>
      </c>
      <c r="P22" s="31">
        <f t="shared" si="6"/>
        <v>84.61538462</v>
      </c>
      <c r="Q22" s="32">
        <v>24.0</v>
      </c>
      <c r="R22" s="32">
        <v>15.0</v>
      </c>
      <c r="S22" s="32">
        <f t="shared" si="7"/>
        <v>101</v>
      </c>
      <c r="T22" s="32">
        <f t="shared" si="8"/>
        <v>87.06896552</v>
      </c>
      <c r="U22" s="31">
        <v>18.0</v>
      </c>
      <c r="V22" s="31">
        <v>4.0</v>
      </c>
      <c r="W22" s="9"/>
      <c r="X22" s="31">
        <f t="shared" si="9"/>
        <v>123</v>
      </c>
      <c r="Y22" s="31">
        <f t="shared" si="10"/>
        <v>86.61971831</v>
      </c>
      <c r="Z22" s="70">
        <v>13.0</v>
      </c>
      <c r="AA22" s="35">
        <v>6.0</v>
      </c>
      <c r="AB22" s="46"/>
      <c r="AC22" s="35">
        <f t="shared" si="11"/>
        <v>142</v>
      </c>
      <c r="AD22" s="71">
        <f t="shared" si="12"/>
        <v>88.19875776</v>
      </c>
      <c r="AE22" s="70">
        <v>15.0</v>
      </c>
      <c r="AF22" s="35">
        <v>4.0</v>
      </c>
      <c r="AG22" s="46"/>
      <c r="AH22" s="35">
        <f t="shared" si="13"/>
        <v>161</v>
      </c>
      <c r="AI22" s="71">
        <f t="shared" si="14"/>
        <v>87.02702703</v>
      </c>
      <c r="AJ22" s="72">
        <v>22.0</v>
      </c>
      <c r="AK22" s="72">
        <v>6.0</v>
      </c>
      <c r="AL22" s="73"/>
      <c r="AM22" s="64">
        <f t="shared" si="15"/>
        <v>189</v>
      </c>
      <c r="AN22" s="61">
        <f t="shared" si="16"/>
        <v>88.73239437</v>
      </c>
      <c r="AO22" s="69">
        <v>28.0</v>
      </c>
      <c r="AP22" s="69">
        <v>4.0</v>
      </c>
      <c r="AQ22" s="61"/>
      <c r="AR22" s="64">
        <f t="shared" si="17"/>
        <v>221</v>
      </c>
      <c r="AS22" s="61">
        <f t="shared" si="18"/>
        <v>89.47368421</v>
      </c>
    </row>
    <row r="23">
      <c r="A23" s="41">
        <v>18.0</v>
      </c>
      <c r="B23" s="53" t="s">
        <v>36</v>
      </c>
      <c r="C23" s="31">
        <v>16.0</v>
      </c>
      <c r="D23" s="31">
        <v>17.0</v>
      </c>
      <c r="E23" s="31">
        <v>12.0</v>
      </c>
      <c r="F23" s="9"/>
      <c r="G23" s="31">
        <f t="shared" si="1"/>
        <v>28</v>
      </c>
      <c r="H23" s="31">
        <f t="shared" si="2"/>
        <v>93.33333333</v>
      </c>
      <c r="I23" s="31">
        <v>22.0</v>
      </c>
      <c r="J23" s="9"/>
      <c r="K23" s="31">
        <f t="shared" si="3"/>
        <v>50</v>
      </c>
      <c r="L23" s="31">
        <f t="shared" si="4"/>
        <v>90.90909091</v>
      </c>
      <c r="M23" s="31">
        <v>36.0</v>
      </c>
      <c r="N23" s="9"/>
      <c r="O23" s="31">
        <f t="shared" si="5"/>
        <v>86</v>
      </c>
      <c r="P23" s="31">
        <f t="shared" si="6"/>
        <v>94.50549451</v>
      </c>
      <c r="Q23" s="32">
        <v>23.0</v>
      </c>
      <c r="R23" s="32">
        <v>16.0</v>
      </c>
      <c r="S23" s="32">
        <f t="shared" si="7"/>
        <v>109</v>
      </c>
      <c r="T23" s="32">
        <f t="shared" si="8"/>
        <v>93.96551724</v>
      </c>
      <c r="U23" s="31">
        <v>20.0</v>
      </c>
      <c r="V23" s="31">
        <v>6.0</v>
      </c>
      <c r="W23" s="9"/>
      <c r="X23" s="31">
        <f t="shared" si="9"/>
        <v>135</v>
      </c>
      <c r="Y23" s="31">
        <f t="shared" si="10"/>
        <v>95.07042254</v>
      </c>
      <c r="Z23" s="70">
        <v>13.0</v>
      </c>
      <c r="AA23" s="35">
        <v>6.0</v>
      </c>
      <c r="AB23" s="46"/>
      <c r="AC23" s="35">
        <f t="shared" si="11"/>
        <v>154</v>
      </c>
      <c r="AD23" s="71">
        <f t="shared" si="12"/>
        <v>95.65217391</v>
      </c>
      <c r="AE23" s="70">
        <v>15.0</v>
      </c>
      <c r="AF23" s="35">
        <v>8.0</v>
      </c>
      <c r="AG23" s="46"/>
      <c r="AH23" s="35">
        <f t="shared" si="13"/>
        <v>177</v>
      </c>
      <c r="AI23" s="71">
        <f t="shared" si="14"/>
        <v>95.67567568</v>
      </c>
      <c r="AJ23" s="72">
        <v>22.0</v>
      </c>
      <c r="AK23" s="72">
        <v>6.0</v>
      </c>
      <c r="AL23" s="73"/>
      <c r="AM23" s="64">
        <f t="shared" si="15"/>
        <v>205</v>
      </c>
      <c r="AN23" s="61">
        <f t="shared" si="16"/>
        <v>96.24413146</v>
      </c>
      <c r="AO23" s="69">
        <v>27.0</v>
      </c>
      <c r="AP23" s="69">
        <v>6.0</v>
      </c>
      <c r="AQ23" s="61"/>
      <c r="AR23" s="64">
        <f t="shared" si="17"/>
        <v>238</v>
      </c>
      <c r="AS23" s="61">
        <f t="shared" si="18"/>
        <v>96.3562753</v>
      </c>
    </row>
    <row r="24">
      <c r="A24" s="41">
        <v>19.0</v>
      </c>
      <c r="B24" s="42" t="s">
        <v>37</v>
      </c>
      <c r="C24" s="31">
        <v>16.0</v>
      </c>
      <c r="D24" s="31">
        <v>18.0</v>
      </c>
      <c r="E24" s="31">
        <v>10.0</v>
      </c>
      <c r="F24" s="9"/>
      <c r="G24" s="31">
        <f t="shared" si="1"/>
        <v>26</v>
      </c>
      <c r="H24" s="31">
        <f t="shared" si="2"/>
        <v>86.66666667</v>
      </c>
      <c r="I24" s="31">
        <v>23.0</v>
      </c>
      <c r="J24" s="9"/>
      <c r="K24" s="31">
        <f t="shared" si="3"/>
        <v>49</v>
      </c>
      <c r="L24" s="31">
        <f t="shared" si="4"/>
        <v>89.09090909</v>
      </c>
      <c r="M24" s="31">
        <v>33.0</v>
      </c>
      <c r="N24" s="9"/>
      <c r="O24" s="31">
        <f t="shared" si="5"/>
        <v>82</v>
      </c>
      <c r="P24" s="31">
        <f t="shared" si="6"/>
        <v>90.10989011</v>
      </c>
      <c r="Q24" s="32">
        <v>21.0</v>
      </c>
      <c r="R24" s="32">
        <v>15.0</v>
      </c>
      <c r="S24" s="32">
        <f t="shared" si="7"/>
        <v>103</v>
      </c>
      <c r="T24" s="32">
        <f t="shared" si="8"/>
        <v>88.79310345</v>
      </c>
      <c r="U24" s="31">
        <v>21.0</v>
      </c>
      <c r="V24" s="31">
        <v>6.0</v>
      </c>
      <c r="W24" s="9"/>
      <c r="X24" s="31">
        <f t="shared" si="9"/>
        <v>130</v>
      </c>
      <c r="Y24" s="31">
        <f t="shared" si="10"/>
        <v>91.54929577</v>
      </c>
      <c r="Z24" s="70">
        <v>12.0</v>
      </c>
      <c r="AA24" s="35">
        <v>6.0</v>
      </c>
      <c r="AB24" s="46"/>
      <c r="AC24" s="35">
        <f t="shared" si="11"/>
        <v>148</v>
      </c>
      <c r="AD24" s="71">
        <f t="shared" si="12"/>
        <v>91.92546584</v>
      </c>
      <c r="AE24" s="70">
        <v>10.0</v>
      </c>
      <c r="AF24" s="35">
        <v>8.0</v>
      </c>
      <c r="AG24" s="46"/>
      <c r="AH24" s="35">
        <f t="shared" si="13"/>
        <v>166</v>
      </c>
      <c r="AI24" s="71">
        <f t="shared" si="14"/>
        <v>89.72972973</v>
      </c>
      <c r="AJ24" s="72">
        <v>21.0</v>
      </c>
      <c r="AK24" s="72">
        <v>6.0</v>
      </c>
      <c r="AL24" s="73"/>
      <c r="AM24" s="64">
        <f t="shared" si="15"/>
        <v>193</v>
      </c>
      <c r="AN24" s="61">
        <f t="shared" si="16"/>
        <v>90.61032864</v>
      </c>
      <c r="AO24" s="69">
        <v>28.0</v>
      </c>
      <c r="AP24" s="69">
        <v>6.0</v>
      </c>
      <c r="AQ24" s="61"/>
      <c r="AR24" s="64">
        <f t="shared" si="17"/>
        <v>227</v>
      </c>
      <c r="AS24" s="61">
        <f t="shared" si="18"/>
        <v>91.90283401</v>
      </c>
    </row>
    <row r="25">
      <c r="A25" s="41">
        <v>20.0</v>
      </c>
      <c r="B25" s="42" t="s">
        <v>38</v>
      </c>
      <c r="C25" s="31">
        <v>14.0</v>
      </c>
      <c r="D25" s="31">
        <v>15.0</v>
      </c>
      <c r="E25" s="31">
        <v>12.0</v>
      </c>
      <c r="F25" s="9"/>
      <c r="G25" s="31">
        <f t="shared" si="1"/>
        <v>26</v>
      </c>
      <c r="H25" s="31">
        <f t="shared" si="2"/>
        <v>86.66666667</v>
      </c>
      <c r="I25" s="31">
        <v>16.0</v>
      </c>
      <c r="J25" s="9"/>
      <c r="K25" s="31">
        <f t="shared" si="3"/>
        <v>42</v>
      </c>
      <c r="L25" s="31">
        <f t="shared" si="4"/>
        <v>76.36363636</v>
      </c>
      <c r="M25" s="31">
        <v>36.0</v>
      </c>
      <c r="N25" s="9"/>
      <c r="O25" s="31">
        <f t="shared" si="5"/>
        <v>78</v>
      </c>
      <c r="P25" s="31">
        <f t="shared" si="6"/>
        <v>85.71428571</v>
      </c>
      <c r="Q25" s="32">
        <v>20.0</v>
      </c>
      <c r="R25" s="32">
        <v>14.0</v>
      </c>
      <c r="S25" s="32">
        <f t="shared" si="7"/>
        <v>98</v>
      </c>
      <c r="T25" s="32">
        <f t="shared" si="8"/>
        <v>84.48275862</v>
      </c>
      <c r="U25" s="31">
        <v>19.0</v>
      </c>
      <c r="V25" s="31">
        <v>6.0</v>
      </c>
      <c r="W25" s="9"/>
      <c r="X25" s="31">
        <f t="shared" si="9"/>
        <v>123</v>
      </c>
      <c r="Y25" s="31">
        <f t="shared" si="10"/>
        <v>86.61971831</v>
      </c>
      <c r="Z25" s="70">
        <v>11.0</v>
      </c>
      <c r="AA25" s="35">
        <v>4.0</v>
      </c>
      <c r="AB25" s="46"/>
      <c r="AC25" s="35">
        <f t="shared" si="11"/>
        <v>138</v>
      </c>
      <c r="AD25" s="71">
        <f t="shared" si="12"/>
        <v>85.71428571</v>
      </c>
      <c r="AE25" s="70">
        <v>10.0</v>
      </c>
      <c r="AF25" s="35">
        <v>6.0</v>
      </c>
      <c r="AG25" s="46"/>
      <c r="AH25" s="35">
        <f t="shared" si="13"/>
        <v>154</v>
      </c>
      <c r="AI25" s="71">
        <f t="shared" si="14"/>
        <v>83.24324324</v>
      </c>
      <c r="AJ25" s="72">
        <v>22.0</v>
      </c>
      <c r="AK25" s="72">
        <v>6.0</v>
      </c>
      <c r="AL25" s="73"/>
      <c r="AM25" s="64">
        <f t="shared" si="15"/>
        <v>182</v>
      </c>
      <c r="AN25" s="61">
        <f t="shared" si="16"/>
        <v>85.44600939</v>
      </c>
      <c r="AO25" s="69">
        <v>25.0</v>
      </c>
      <c r="AP25" s="69">
        <v>6.0</v>
      </c>
      <c r="AQ25" s="61"/>
      <c r="AR25" s="64">
        <f t="shared" si="17"/>
        <v>213</v>
      </c>
      <c r="AS25" s="61">
        <f t="shared" si="18"/>
        <v>86.23481781</v>
      </c>
    </row>
    <row r="26">
      <c r="A26" s="41">
        <v>21.0</v>
      </c>
      <c r="B26" s="42" t="s">
        <v>39</v>
      </c>
      <c r="C26" s="31">
        <v>15.0</v>
      </c>
      <c r="D26" s="31">
        <v>18.0</v>
      </c>
      <c r="E26" s="31">
        <v>9.0</v>
      </c>
      <c r="F26" s="9"/>
      <c r="G26" s="31">
        <f t="shared" si="1"/>
        <v>24</v>
      </c>
      <c r="H26" s="31">
        <f t="shared" si="2"/>
        <v>80</v>
      </c>
      <c r="I26" s="31">
        <v>25.0</v>
      </c>
      <c r="J26" s="9"/>
      <c r="K26" s="31">
        <f t="shared" si="3"/>
        <v>49</v>
      </c>
      <c r="L26" s="31">
        <f t="shared" si="4"/>
        <v>89.09090909</v>
      </c>
      <c r="M26" s="31">
        <v>35.0</v>
      </c>
      <c r="N26" s="9"/>
      <c r="O26" s="31">
        <f t="shared" si="5"/>
        <v>84</v>
      </c>
      <c r="P26" s="31">
        <f t="shared" si="6"/>
        <v>92.30769231</v>
      </c>
      <c r="Q26" s="32">
        <v>24.0</v>
      </c>
      <c r="R26" s="32">
        <v>17.0</v>
      </c>
      <c r="S26" s="32">
        <f t="shared" si="7"/>
        <v>108</v>
      </c>
      <c r="T26" s="32">
        <f t="shared" si="8"/>
        <v>93.10344828</v>
      </c>
      <c r="U26" s="31">
        <v>16.0</v>
      </c>
      <c r="V26" s="31">
        <v>6.0</v>
      </c>
      <c r="W26" s="9"/>
      <c r="X26" s="31">
        <f t="shared" si="9"/>
        <v>130</v>
      </c>
      <c r="Y26" s="31">
        <f t="shared" si="10"/>
        <v>91.54929577</v>
      </c>
      <c r="Z26" s="70">
        <v>13.0</v>
      </c>
      <c r="AA26" s="35">
        <v>6.0</v>
      </c>
      <c r="AB26" s="46"/>
      <c r="AC26" s="35">
        <f t="shared" si="11"/>
        <v>149</v>
      </c>
      <c r="AD26" s="71">
        <f t="shared" si="12"/>
        <v>92.54658385</v>
      </c>
      <c r="AE26" s="70">
        <v>15.0</v>
      </c>
      <c r="AF26" s="35">
        <v>8.0</v>
      </c>
      <c r="AG26" s="46"/>
      <c r="AH26" s="35">
        <f t="shared" si="13"/>
        <v>172</v>
      </c>
      <c r="AI26" s="71">
        <f t="shared" si="14"/>
        <v>92.97297297</v>
      </c>
      <c r="AJ26" s="72">
        <v>13.0</v>
      </c>
      <c r="AK26" s="72">
        <v>4.0</v>
      </c>
      <c r="AL26" s="73"/>
      <c r="AM26" s="64">
        <f t="shared" si="15"/>
        <v>189</v>
      </c>
      <c r="AN26" s="61">
        <f t="shared" si="16"/>
        <v>88.73239437</v>
      </c>
      <c r="AO26" s="69">
        <v>26.0</v>
      </c>
      <c r="AP26" s="69">
        <v>6.0</v>
      </c>
      <c r="AQ26" s="61"/>
      <c r="AR26" s="64">
        <f t="shared" si="17"/>
        <v>221</v>
      </c>
      <c r="AS26" s="61">
        <f t="shared" si="18"/>
        <v>89.47368421</v>
      </c>
    </row>
    <row r="27">
      <c r="A27" s="41">
        <v>22.0</v>
      </c>
      <c r="B27" s="42" t="s">
        <v>40</v>
      </c>
      <c r="C27" s="31">
        <v>17.0</v>
      </c>
      <c r="D27" s="31">
        <v>19.0</v>
      </c>
      <c r="E27" s="31">
        <v>12.0</v>
      </c>
      <c r="F27" s="9"/>
      <c r="G27" s="31">
        <f t="shared" si="1"/>
        <v>29</v>
      </c>
      <c r="H27" s="31">
        <f t="shared" si="2"/>
        <v>96.66666667</v>
      </c>
      <c r="I27" s="31">
        <v>25.0</v>
      </c>
      <c r="J27" s="9"/>
      <c r="K27" s="31">
        <f t="shared" si="3"/>
        <v>54</v>
      </c>
      <c r="L27" s="31">
        <f t="shared" si="4"/>
        <v>98.18181818</v>
      </c>
      <c r="M27" s="31">
        <v>35.0</v>
      </c>
      <c r="N27" s="9"/>
      <c r="O27" s="31">
        <f t="shared" si="5"/>
        <v>89</v>
      </c>
      <c r="P27" s="31">
        <f t="shared" si="6"/>
        <v>97.8021978</v>
      </c>
      <c r="Q27" s="32">
        <v>22.0</v>
      </c>
      <c r="R27" s="32">
        <v>15.0</v>
      </c>
      <c r="S27" s="32">
        <f t="shared" si="7"/>
        <v>111</v>
      </c>
      <c r="T27" s="32">
        <f t="shared" si="8"/>
        <v>95.68965517</v>
      </c>
      <c r="U27" s="31">
        <v>19.0</v>
      </c>
      <c r="V27" s="31">
        <v>6.0</v>
      </c>
      <c r="W27" s="9"/>
      <c r="X27" s="31">
        <f t="shared" si="9"/>
        <v>136</v>
      </c>
      <c r="Y27" s="31">
        <f t="shared" si="10"/>
        <v>95.77464789</v>
      </c>
      <c r="Z27" s="70">
        <v>12.0</v>
      </c>
      <c r="AA27" s="35">
        <v>6.0</v>
      </c>
      <c r="AB27" s="46"/>
      <c r="AC27" s="35">
        <f t="shared" si="11"/>
        <v>154</v>
      </c>
      <c r="AD27" s="71">
        <f t="shared" si="12"/>
        <v>95.65217391</v>
      </c>
      <c r="AE27" s="70">
        <v>13.0</v>
      </c>
      <c r="AF27" s="35">
        <v>6.0</v>
      </c>
      <c r="AG27" s="46"/>
      <c r="AH27" s="35">
        <f t="shared" si="13"/>
        <v>173</v>
      </c>
      <c r="AI27" s="71">
        <f t="shared" si="14"/>
        <v>93.51351351</v>
      </c>
      <c r="AJ27" s="72">
        <v>22.0</v>
      </c>
      <c r="AK27" s="72">
        <v>6.0</v>
      </c>
      <c r="AL27" s="73"/>
      <c r="AM27" s="64">
        <f t="shared" si="15"/>
        <v>201</v>
      </c>
      <c r="AN27" s="61">
        <f t="shared" si="16"/>
        <v>94.36619718</v>
      </c>
      <c r="AO27" s="69">
        <v>26.0</v>
      </c>
      <c r="AP27" s="69">
        <v>6.0</v>
      </c>
      <c r="AQ27" s="61"/>
      <c r="AR27" s="64">
        <f t="shared" si="17"/>
        <v>233</v>
      </c>
      <c r="AS27" s="61">
        <f t="shared" si="18"/>
        <v>94.33198381</v>
      </c>
    </row>
    <row r="28">
      <c r="A28" s="41">
        <v>23.0</v>
      </c>
      <c r="B28" s="42" t="s">
        <v>41</v>
      </c>
      <c r="C28" s="31">
        <v>17.0</v>
      </c>
      <c r="D28" s="9"/>
      <c r="E28" s="31">
        <v>8.0</v>
      </c>
      <c r="F28" s="9"/>
      <c r="G28" s="31">
        <f t="shared" si="1"/>
        <v>25</v>
      </c>
      <c r="H28" s="31">
        <f t="shared" si="2"/>
        <v>83.33333333</v>
      </c>
      <c r="I28" s="31">
        <v>24.0</v>
      </c>
      <c r="J28" s="9"/>
      <c r="K28" s="31">
        <f t="shared" si="3"/>
        <v>49</v>
      </c>
      <c r="L28" s="31">
        <f t="shared" si="4"/>
        <v>89.09090909</v>
      </c>
      <c r="M28" s="31">
        <v>16.0</v>
      </c>
      <c r="N28" s="31">
        <v>15.0</v>
      </c>
      <c r="O28" s="31">
        <f t="shared" si="5"/>
        <v>65</v>
      </c>
      <c r="P28" s="47">
        <f t="shared" si="6"/>
        <v>71.42857143</v>
      </c>
      <c r="Q28" s="32">
        <v>25.0</v>
      </c>
      <c r="R28" s="50"/>
      <c r="S28" s="32">
        <f t="shared" si="7"/>
        <v>90</v>
      </c>
      <c r="T28" s="32">
        <f t="shared" si="8"/>
        <v>77.5862069</v>
      </c>
      <c r="U28" s="31">
        <v>19.0</v>
      </c>
      <c r="V28" s="31">
        <v>6.0</v>
      </c>
      <c r="W28" s="9"/>
      <c r="X28" s="31">
        <f t="shared" si="9"/>
        <v>115</v>
      </c>
      <c r="Y28" s="31">
        <f t="shared" si="10"/>
        <v>80.98591549</v>
      </c>
      <c r="Z28" s="70">
        <v>12.0</v>
      </c>
      <c r="AA28" s="35">
        <v>4.0</v>
      </c>
      <c r="AB28" s="46"/>
      <c r="AC28" s="35">
        <f t="shared" si="11"/>
        <v>131</v>
      </c>
      <c r="AD28" s="71">
        <f t="shared" si="12"/>
        <v>81.36645963</v>
      </c>
      <c r="AE28" s="70">
        <v>12.0</v>
      </c>
      <c r="AF28" s="35">
        <v>6.0</v>
      </c>
      <c r="AG28" s="46"/>
      <c r="AH28" s="35">
        <f t="shared" si="13"/>
        <v>149</v>
      </c>
      <c r="AI28" s="71">
        <f t="shared" si="14"/>
        <v>80.54054054</v>
      </c>
      <c r="AJ28" s="72">
        <v>22.0</v>
      </c>
      <c r="AK28" s="72">
        <v>6.0</v>
      </c>
      <c r="AL28" s="73"/>
      <c r="AM28" s="64">
        <f t="shared" si="15"/>
        <v>177</v>
      </c>
      <c r="AN28" s="61">
        <f t="shared" si="16"/>
        <v>83.09859155</v>
      </c>
      <c r="AO28" s="69">
        <v>26.0</v>
      </c>
      <c r="AP28" s="69">
        <v>6.0</v>
      </c>
      <c r="AQ28" s="61"/>
      <c r="AR28" s="64">
        <f t="shared" si="17"/>
        <v>209</v>
      </c>
      <c r="AS28" s="61">
        <f t="shared" si="18"/>
        <v>84.61538462</v>
      </c>
    </row>
    <row r="29">
      <c r="A29" s="41">
        <v>24.0</v>
      </c>
      <c r="B29" s="42" t="s">
        <v>42</v>
      </c>
      <c r="C29" s="31">
        <v>17.0</v>
      </c>
      <c r="D29" s="9"/>
      <c r="E29" s="31">
        <v>12.0</v>
      </c>
      <c r="F29" s="9"/>
      <c r="G29" s="31">
        <f t="shared" si="1"/>
        <v>29</v>
      </c>
      <c r="H29" s="31">
        <f t="shared" si="2"/>
        <v>96.66666667</v>
      </c>
      <c r="I29" s="31">
        <v>18.0</v>
      </c>
      <c r="J29" s="9"/>
      <c r="K29" s="31">
        <f t="shared" si="3"/>
        <v>47</v>
      </c>
      <c r="L29" s="31">
        <f t="shared" si="4"/>
        <v>85.45454545</v>
      </c>
      <c r="M29" s="31">
        <v>36.0</v>
      </c>
      <c r="N29" s="31">
        <v>16.0</v>
      </c>
      <c r="O29" s="31">
        <f t="shared" si="5"/>
        <v>83</v>
      </c>
      <c r="P29" s="31">
        <f t="shared" si="6"/>
        <v>91.20879121</v>
      </c>
      <c r="Q29" s="32">
        <v>25.0</v>
      </c>
      <c r="R29" s="50"/>
      <c r="S29" s="32">
        <f t="shared" si="7"/>
        <v>108</v>
      </c>
      <c r="T29" s="32">
        <f t="shared" si="8"/>
        <v>93.10344828</v>
      </c>
      <c r="U29" s="31">
        <v>20.0</v>
      </c>
      <c r="V29" s="31">
        <v>6.0</v>
      </c>
      <c r="W29" s="9"/>
      <c r="X29" s="31">
        <f t="shared" si="9"/>
        <v>134</v>
      </c>
      <c r="Y29" s="31">
        <f t="shared" si="10"/>
        <v>94.36619718</v>
      </c>
      <c r="Z29" s="70">
        <v>11.0</v>
      </c>
      <c r="AA29" s="35">
        <v>4.0</v>
      </c>
      <c r="AB29" s="46"/>
      <c r="AC29" s="35">
        <f t="shared" si="11"/>
        <v>149</v>
      </c>
      <c r="AD29" s="71">
        <f t="shared" si="12"/>
        <v>92.54658385</v>
      </c>
      <c r="AE29" s="70">
        <v>15.0</v>
      </c>
      <c r="AF29" s="35">
        <v>6.0</v>
      </c>
      <c r="AG29" s="46"/>
      <c r="AH29" s="35">
        <f t="shared" si="13"/>
        <v>170</v>
      </c>
      <c r="AI29" s="71">
        <f t="shared" si="14"/>
        <v>91.89189189</v>
      </c>
      <c r="AJ29" s="72">
        <v>22.0</v>
      </c>
      <c r="AK29" s="72">
        <v>6.0</v>
      </c>
      <c r="AL29" s="73"/>
      <c r="AM29" s="64">
        <f t="shared" si="15"/>
        <v>198</v>
      </c>
      <c r="AN29" s="61">
        <f t="shared" si="16"/>
        <v>92.95774648</v>
      </c>
      <c r="AO29" s="69">
        <v>26.0</v>
      </c>
      <c r="AP29" s="69">
        <v>6.0</v>
      </c>
      <c r="AQ29" s="61"/>
      <c r="AR29" s="64">
        <f t="shared" si="17"/>
        <v>230</v>
      </c>
      <c r="AS29" s="61">
        <f t="shared" si="18"/>
        <v>93.11740891</v>
      </c>
    </row>
    <row r="30">
      <c r="A30" s="41">
        <v>25.0</v>
      </c>
      <c r="B30" s="42" t="s">
        <v>43</v>
      </c>
      <c r="C30" s="31">
        <v>13.0</v>
      </c>
      <c r="D30" s="9"/>
      <c r="E30" s="31">
        <v>6.0</v>
      </c>
      <c r="F30" s="9"/>
      <c r="G30" s="31">
        <f t="shared" si="1"/>
        <v>19</v>
      </c>
      <c r="H30" s="47">
        <f t="shared" si="2"/>
        <v>63.33333333</v>
      </c>
      <c r="I30" s="31">
        <v>20.0</v>
      </c>
      <c r="J30" s="9"/>
      <c r="K30" s="31">
        <f t="shared" si="3"/>
        <v>39</v>
      </c>
      <c r="L30" s="47">
        <f t="shared" si="4"/>
        <v>70.90909091</v>
      </c>
      <c r="M30" s="31">
        <v>31.0</v>
      </c>
      <c r="N30" s="31">
        <v>17.0</v>
      </c>
      <c r="O30" s="31">
        <f t="shared" si="5"/>
        <v>70</v>
      </c>
      <c r="P30" s="31">
        <f t="shared" si="6"/>
        <v>76.92307692</v>
      </c>
      <c r="Q30" s="32">
        <v>25.0</v>
      </c>
      <c r="R30" s="50"/>
      <c r="S30" s="32">
        <f t="shared" si="7"/>
        <v>95</v>
      </c>
      <c r="T30" s="32">
        <f t="shared" si="8"/>
        <v>81.89655172</v>
      </c>
      <c r="U30" s="31">
        <v>16.0</v>
      </c>
      <c r="V30" s="31">
        <v>6.0</v>
      </c>
      <c r="W30" s="9"/>
      <c r="X30" s="31">
        <f t="shared" si="9"/>
        <v>117</v>
      </c>
      <c r="Y30" s="31">
        <f t="shared" si="10"/>
        <v>82.3943662</v>
      </c>
      <c r="Z30" s="70">
        <v>13.0</v>
      </c>
      <c r="AA30" s="35">
        <v>6.0</v>
      </c>
      <c r="AB30" s="46"/>
      <c r="AC30" s="35">
        <f t="shared" si="11"/>
        <v>136</v>
      </c>
      <c r="AD30" s="71">
        <f t="shared" si="12"/>
        <v>84.47204969</v>
      </c>
      <c r="AE30" s="70">
        <v>10.0</v>
      </c>
      <c r="AF30" s="35">
        <v>6.0</v>
      </c>
      <c r="AG30" s="46"/>
      <c r="AH30" s="35">
        <f t="shared" si="13"/>
        <v>152</v>
      </c>
      <c r="AI30" s="71">
        <f t="shared" si="14"/>
        <v>82.16216216</v>
      </c>
      <c r="AJ30" s="72">
        <v>21.0</v>
      </c>
      <c r="AK30" s="72">
        <v>6.0</v>
      </c>
      <c r="AL30" s="73"/>
      <c r="AM30" s="64">
        <f t="shared" si="15"/>
        <v>179</v>
      </c>
      <c r="AN30" s="61">
        <f t="shared" si="16"/>
        <v>84.03755869</v>
      </c>
      <c r="AO30" s="67">
        <v>26.0</v>
      </c>
      <c r="AP30" s="69">
        <v>6.0</v>
      </c>
      <c r="AQ30" s="61"/>
      <c r="AR30" s="64">
        <f t="shared" si="17"/>
        <v>211</v>
      </c>
      <c r="AS30" s="61">
        <f t="shared" si="18"/>
        <v>85.42510121</v>
      </c>
    </row>
    <row r="31">
      <c r="A31" s="41">
        <v>26.0</v>
      </c>
      <c r="B31" s="42" t="s">
        <v>44</v>
      </c>
      <c r="C31" s="31">
        <v>11.0</v>
      </c>
      <c r="D31" s="9"/>
      <c r="E31" s="31">
        <v>11.0</v>
      </c>
      <c r="F31" s="9"/>
      <c r="G31" s="31">
        <f t="shared" si="1"/>
        <v>22</v>
      </c>
      <c r="H31" s="47">
        <f t="shared" si="2"/>
        <v>73.33333333</v>
      </c>
      <c r="I31" s="31">
        <v>19.0</v>
      </c>
      <c r="J31" s="9"/>
      <c r="K31" s="31">
        <f t="shared" si="3"/>
        <v>41</v>
      </c>
      <c r="L31" s="47">
        <f t="shared" si="4"/>
        <v>74.54545455</v>
      </c>
      <c r="M31" s="31">
        <v>30.0</v>
      </c>
      <c r="N31" s="31">
        <v>18.0</v>
      </c>
      <c r="O31" s="31">
        <f t="shared" si="5"/>
        <v>71</v>
      </c>
      <c r="P31" s="31">
        <f t="shared" si="6"/>
        <v>78.02197802</v>
      </c>
      <c r="Q31" s="32">
        <v>23.0</v>
      </c>
      <c r="R31" s="50"/>
      <c r="S31" s="32">
        <f t="shared" si="7"/>
        <v>94</v>
      </c>
      <c r="T31" s="32">
        <f t="shared" si="8"/>
        <v>81.03448276</v>
      </c>
      <c r="U31" s="31">
        <v>17.0</v>
      </c>
      <c r="V31" s="31">
        <v>6.0</v>
      </c>
      <c r="W31" s="9"/>
      <c r="X31" s="31">
        <f t="shared" si="9"/>
        <v>117</v>
      </c>
      <c r="Y31" s="31">
        <f t="shared" si="10"/>
        <v>82.3943662</v>
      </c>
      <c r="Z31" s="70">
        <v>8.0</v>
      </c>
      <c r="AA31" s="35">
        <v>4.0</v>
      </c>
      <c r="AB31" s="46"/>
      <c r="AC31" s="35">
        <f t="shared" si="11"/>
        <v>129</v>
      </c>
      <c r="AD31" s="71">
        <f t="shared" si="12"/>
        <v>80.1242236</v>
      </c>
      <c r="AE31" s="70">
        <v>15.0</v>
      </c>
      <c r="AF31" s="35">
        <v>4.0</v>
      </c>
      <c r="AG31" s="46"/>
      <c r="AH31" s="35">
        <f t="shared" si="13"/>
        <v>148</v>
      </c>
      <c r="AI31" s="71">
        <f t="shared" si="14"/>
        <v>80</v>
      </c>
      <c r="AJ31" s="72">
        <v>22.0</v>
      </c>
      <c r="AK31" s="72">
        <v>6.0</v>
      </c>
      <c r="AL31" s="73"/>
      <c r="AM31" s="64">
        <f t="shared" si="15"/>
        <v>176</v>
      </c>
      <c r="AN31" s="61">
        <f t="shared" si="16"/>
        <v>82.62910798</v>
      </c>
      <c r="AO31" s="69">
        <v>24.0</v>
      </c>
      <c r="AP31" s="69">
        <v>6.0</v>
      </c>
      <c r="AQ31" s="61"/>
      <c r="AR31" s="64">
        <f t="shared" si="17"/>
        <v>206</v>
      </c>
      <c r="AS31" s="61">
        <f t="shared" si="18"/>
        <v>83.40080972</v>
      </c>
    </row>
    <row r="32">
      <c r="A32" s="41">
        <v>27.0</v>
      </c>
      <c r="B32" s="42" t="s">
        <v>45</v>
      </c>
      <c r="C32" s="31">
        <v>13.0</v>
      </c>
      <c r="D32" s="9"/>
      <c r="E32" s="31">
        <v>12.0</v>
      </c>
      <c r="F32" s="9"/>
      <c r="G32" s="31">
        <f t="shared" si="1"/>
        <v>25</v>
      </c>
      <c r="H32" s="31">
        <f t="shared" si="2"/>
        <v>83.33333333</v>
      </c>
      <c r="I32" s="31">
        <v>23.0</v>
      </c>
      <c r="J32" s="9"/>
      <c r="K32" s="31">
        <f t="shared" si="3"/>
        <v>48</v>
      </c>
      <c r="L32" s="31">
        <f t="shared" si="4"/>
        <v>87.27272727</v>
      </c>
      <c r="M32" s="31">
        <v>32.0</v>
      </c>
      <c r="N32" s="31">
        <v>17.0</v>
      </c>
      <c r="O32" s="31">
        <f t="shared" si="5"/>
        <v>80</v>
      </c>
      <c r="P32" s="31">
        <f t="shared" si="6"/>
        <v>87.91208791</v>
      </c>
      <c r="Q32" s="32">
        <v>21.0</v>
      </c>
      <c r="R32" s="50"/>
      <c r="S32" s="32">
        <f t="shared" si="7"/>
        <v>101</v>
      </c>
      <c r="T32" s="32">
        <f t="shared" si="8"/>
        <v>87.06896552</v>
      </c>
      <c r="U32" s="31">
        <v>17.0</v>
      </c>
      <c r="V32" s="31">
        <v>6.0</v>
      </c>
      <c r="W32" s="9"/>
      <c r="X32" s="31">
        <f t="shared" si="9"/>
        <v>124</v>
      </c>
      <c r="Y32" s="31">
        <f t="shared" si="10"/>
        <v>87.32394366</v>
      </c>
      <c r="Z32" s="70">
        <v>11.0</v>
      </c>
      <c r="AA32" s="35">
        <v>6.0</v>
      </c>
      <c r="AB32" s="46"/>
      <c r="AC32" s="35">
        <f t="shared" si="11"/>
        <v>141</v>
      </c>
      <c r="AD32" s="71">
        <f t="shared" si="12"/>
        <v>87.57763975</v>
      </c>
      <c r="AE32" s="70">
        <v>13.0</v>
      </c>
      <c r="AF32" s="35">
        <v>6.0</v>
      </c>
      <c r="AG32" s="46"/>
      <c r="AH32" s="35">
        <f t="shared" si="13"/>
        <v>160</v>
      </c>
      <c r="AI32" s="71">
        <f t="shared" si="14"/>
        <v>86.48648649</v>
      </c>
      <c r="AJ32" s="72">
        <v>22.0</v>
      </c>
      <c r="AK32" s="72">
        <v>6.0</v>
      </c>
      <c r="AL32" s="73"/>
      <c r="AM32" s="64">
        <f t="shared" si="15"/>
        <v>188</v>
      </c>
      <c r="AN32" s="61">
        <f t="shared" si="16"/>
        <v>88.2629108</v>
      </c>
      <c r="AO32" s="69">
        <v>27.0</v>
      </c>
      <c r="AP32" s="69">
        <v>6.0</v>
      </c>
      <c r="AQ32" s="61"/>
      <c r="AR32" s="64">
        <f t="shared" si="17"/>
        <v>221</v>
      </c>
      <c r="AS32" s="61">
        <f t="shared" si="18"/>
        <v>89.47368421</v>
      </c>
    </row>
    <row r="33">
      <c r="A33" s="41">
        <v>28.0</v>
      </c>
      <c r="B33" s="42" t="s">
        <v>46</v>
      </c>
      <c r="C33" s="31">
        <v>11.0</v>
      </c>
      <c r="D33" s="9"/>
      <c r="E33" s="31">
        <v>8.0</v>
      </c>
      <c r="F33" s="9"/>
      <c r="G33" s="31">
        <f t="shared" si="1"/>
        <v>19</v>
      </c>
      <c r="H33" s="47">
        <f t="shared" si="2"/>
        <v>63.33333333</v>
      </c>
      <c r="I33" s="31">
        <v>17.0</v>
      </c>
      <c r="J33" s="9"/>
      <c r="K33" s="31">
        <f t="shared" si="3"/>
        <v>36</v>
      </c>
      <c r="L33" s="47">
        <f t="shared" si="4"/>
        <v>65.45454545</v>
      </c>
      <c r="M33" s="31">
        <v>34.0</v>
      </c>
      <c r="N33" s="31">
        <v>19.0</v>
      </c>
      <c r="O33" s="31">
        <f t="shared" si="5"/>
        <v>70</v>
      </c>
      <c r="P33" s="31">
        <f t="shared" si="6"/>
        <v>76.92307692</v>
      </c>
      <c r="Q33" s="32">
        <v>19.0</v>
      </c>
      <c r="R33" s="50"/>
      <c r="S33" s="32">
        <f t="shared" si="7"/>
        <v>89</v>
      </c>
      <c r="T33" s="32">
        <f t="shared" si="8"/>
        <v>76.72413793</v>
      </c>
      <c r="U33" s="31">
        <v>20.0</v>
      </c>
      <c r="V33" s="31">
        <v>6.0</v>
      </c>
      <c r="W33" s="9"/>
      <c r="X33" s="31">
        <f t="shared" si="9"/>
        <v>115</v>
      </c>
      <c r="Y33" s="31">
        <f t="shared" si="10"/>
        <v>80.98591549</v>
      </c>
      <c r="Z33" s="70">
        <v>9.0</v>
      </c>
      <c r="AA33" s="35">
        <v>6.0</v>
      </c>
      <c r="AB33" s="46"/>
      <c r="AC33" s="35">
        <f t="shared" si="11"/>
        <v>130</v>
      </c>
      <c r="AD33" s="71">
        <f t="shared" si="12"/>
        <v>80.74534161</v>
      </c>
      <c r="AE33" s="70">
        <v>12.0</v>
      </c>
      <c r="AF33" s="35">
        <v>6.0</v>
      </c>
      <c r="AG33" s="46"/>
      <c r="AH33" s="35">
        <f t="shared" si="13"/>
        <v>148</v>
      </c>
      <c r="AI33" s="71">
        <f t="shared" si="14"/>
        <v>80</v>
      </c>
      <c r="AJ33" s="72">
        <v>21.0</v>
      </c>
      <c r="AK33" s="72">
        <v>4.0</v>
      </c>
      <c r="AL33" s="73"/>
      <c r="AM33" s="64">
        <f t="shared" si="15"/>
        <v>173</v>
      </c>
      <c r="AN33" s="61">
        <f t="shared" si="16"/>
        <v>81.22065728</v>
      </c>
      <c r="AO33" s="69">
        <v>28.0</v>
      </c>
      <c r="AP33" s="69">
        <v>6.0</v>
      </c>
      <c r="AQ33" s="61"/>
      <c r="AR33" s="64">
        <f t="shared" si="17"/>
        <v>207</v>
      </c>
      <c r="AS33" s="61">
        <f t="shared" si="18"/>
        <v>83.80566802</v>
      </c>
    </row>
    <row r="34">
      <c r="A34" s="41">
        <v>29.0</v>
      </c>
      <c r="B34" s="42" t="s">
        <v>47</v>
      </c>
      <c r="C34" s="31">
        <v>15.0</v>
      </c>
      <c r="D34" s="9"/>
      <c r="E34" s="31">
        <v>10.0</v>
      </c>
      <c r="F34" s="9"/>
      <c r="G34" s="31">
        <f t="shared" si="1"/>
        <v>25</v>
      </c>
      <c r="H34" s="31">
        <f t="shared" si="2"/>
        <v>83.33333333</v>
      </c>
      <c r="I34" s="31">
        <v>23.0</v>
      </c>
      <c r="J34" s="9"/>
      <c r="K34" s="31">
        <f t="shared" si="3"/>
        <v>48</v>
      </c>
      <c r="L34" s="31">
        <f t="shared" si="4"/>
        <v>87.27272727</v>
      </c>
      <c r="M34" s="31">
        <v>26.0</v>
      </c>
      <c r="N34" s="31">
        <v>18.0</v>
      </c>
      <c r="O34" s="31">
        <f t="shared" si="5"/>
        <v>74</v>
      </c>
      <c r="P34" s="31">
        <f t="shared" si="6"/>
        <v>81.31868132</v>
      </c>
      <c r="Q34" s="32">
        <v>25.0</v>
      </c>
      <c r="R34" s="50"/>
      <c r="S34" s="32">
        <f t="shared" si="7"/>
        <v>99</v>
      </c>
      <c r="T34" s="32">
        <f t="shared" si="8"/>
        <v>85.34482759</v>
      </c>
      <c r="U34" s="31">
        <v>21.0</v>
      </c>
      <c r="V34" s="31">
        <v>6.0</v>
      </c>
      <c r="W34" s="9"/>
      <c r="X34" s="31">
        <f t="shared" si="9"/>
        <v>126</v>
      </c>
      <c r="Y34" s="31">
        <f t="shared" si="10"/>
        <v>88.73239437</v>
      </c>
      <c r="Z34" s="70">
        <v>13.0</v>
      </c>
      <c r="AA34" s="35">
        <v>6.0</v>
      </c>
      <c r="AB34" s="46"/>
      <c r="AC34" s="35">
        <f t="shared" si="11"/>
        <v>145</v>
      </c>
      <c r="AD34" s="71">
        <f t="shared" si="12"/>
        <v>90.0621118</v>
      </c>
      <c r="AE34" s="70">
        <v>15.0</v>
      </c>
      <c r="AF34" s="35">
        <v>6.0</v>
      </c>
      <c r="AG34" s="46"/>
      <c r="AH34" s="35">
        <f t="shared" si="13"/>
        <v>166</v>
      </c>
      <c r="AI34" s="71">
        <f t="shared" si="14"/>
        <v>89.72972973</v>
      </c>
      <c r="AJ34" s="72">
        <v>21.0</v>
      </c>
      <c r="AK34" s="72">
        <v>6.0</v>
      </c>
      <c r="AL34" s="73"/>
      <c r="AM34" s="64">
        <f t="shared" si="15"/>
        <v>193</v>
      </c>
      <c r="AN34" s="61">
        <f t="shared" si="16"/>
        <v>90.61032864</v>
      </c>
      <c r="AO34" s="69">
        <v>23.0</v>
      </c>
      <c r="AP34" s="69">
        <v>6.0</v>
      </c>
      <c r="AQ34" s="61"/>
      <c r="AR34" s="64">
        <f t="shared" si="17"/>
        <v>222</v>
      </c>
      <c r="AS34" s="61">
        <f t="shared" si="18"/>
        <v>89.87854251</v>
      </c>
    </row>
    <row r="35">
      <c r="A35" s="41">
        <v>30.0</v>
      </c>
      <c r="B35" s="42" t="s">
        <v>48</v>
      </c>
      <c r="C35" s="31">
        <v>17.0</v>
      </c>
      <c r="D35" s="9"/>
      <c r="E35" s="31">
        <v>12.0</v>
      </c>
      <c r="F35" s="9"/>
      <c r="G35" s="31">
        <f t="shared" si="1"/>
        <v>29</v>
      </c>
      <c r="H35" s="31">
        <f t="shared" si="2"/>
        <v>96.66666667</v>
      </c>
      <c r="I35" s="31">
        <v>23.0</v>
      </c>
      <c r="J35" s="9"/>
      <c r="K35" s="31">
        <f t="shared" si="3"/>
        <v>52</v>
      </c>
      <c r="L35" s="31">
        <f t="shared" si="4"/>
        <v>94.54545455</v>
      </c>
      <c r="M35" s="31">
        <v>16.0</v>
      </c>
      <c r="N35" s="31">
        <v>15.0</v>
      </c>
      <c r="O35" s="31">
        <f t="shared" si="5"/>
        <v>68</v>
      </c>
      <c r="P35" s="47">
        <f t="shared" si="6"/>
        <v>74.72527473</v>
      </c>
      <c r="Q35" s="32">
        <v>25.0</v>
      </c>
      <c r="R35" s="50"/>
      <c r="S35" s="32">
        <f t="shared" si="7"/>
        <v>93</v>
      </c>
      <c r="T35" s="32">
        <f t="shared" si="8"/>
        <v>80.17241379</v>
      </c>
      <c r="U35" s="31">
        <v>18.0</v>
      </c>
      <c r="V35" s="31">
        <v>6.0</v>
      </c>
      <c r="W35" s="9"/>
      <c r="X35" s="31">
        <f t="shared" si="9"/>
        <v>117</v>
      </c>
      <c r="Y35" s="31">
        <f t="shared" si="10"/>
        <v>82.3943662</v>
      </c>
      <c r="Z35" s="70">
        <v>12.0</v>
      </c>
      <c r="AA35" s="35">
        <v>4.0</v>
      </c>
      <c r="AB35" s="46"/>
      <c r="AC35" s="35">
        <f t="shared" si="11"/>
        <v>133</v>
      </c>
      <c r="AD35" s="71">
        <f t="shared" si="12"/>
        <v>82.60869565</v>
      </c>
      <c r="AE35" s="70">
        <v>16.0</v>
      </c>
      <c r="AF35" s="35">
        <v>8.0</v>
      </c>
      <c r="AG35" s="46"/>
      <c r="AH35" s="35">
        <f t="shared" si="13"/>
        <v>157</v>
      </c>
      <c r="AI35" s="71">
        <f t="shared" si="14"/>
        <v>84.86486486</v>
      </c>
      <c r="AJ35" s="72">
        <v>20.0</v>
      </c>
      <c r="AK35" s="72">
        <v>6.0</v>
      </c>
      <c r="AL35" s="73"/>
      <c r="AM35" s="64">
        <f t="shared" si="15"/>
        <v>183</v>
      </c>
      <c r="AN35" s="61">
        <f t="shared" si="16"/>
        <v>85.91549296</v>
      </c>
      <c r="AO35" s="69">
        <v>26.0</v>
      </c>
      <c r="AP35" s="69">
        <v>6.0</v>
      </c>
      <c r="AQ35" s="61"/>
      <c r="AR35" s="64">
        <f t="shared" si="17"/>
        <v>215</v>
      </c>
      <c r="AS35" s="61">
        <f t="shared" si="18"/>
        <v>87.04453441</v>
      </c>
    </row>
    <row r="36">
      <c r="AE36" s="15"/>
      <c r="AF36" s="5"/>
      <c r="AG36" s="4"/>
      <c r="AH36" s="4"/>
      <c r="AI36" s="4"/>
      <c r="AJ36" s="64"/>
      <c r="AK36" s="64"/>
      <c r="AL36" s="4"/>
      <c r="AM36" s="4"/>
      <c r="AN36" s="4"/>
      <c r="AO36" s="4"/>
      <c r="AP36" s="4"/>
      <c r="AQ36" s="4"/>
      <c r="AR36" s="4"/>
      <c r="AS36" s="4"/>
    </row>
    <row r="37">
      <c r="AJ37" s="5"/>
      <c r="AK37" s="5"/>
    </row>
    <row r="38">
      <c r="AJ38" s="81"/>
      <c r="AK38" s="81"/>
    </row>
    <row r="39">
      <c r="AJ39" s="81"/>
      <c r="AK39" s="81"/>
    </row>
    <row r="40">
      <c r="AJ40" s="81"/>
      <c r="AK40" s="81"/>
    </row>
    <row r="41">
      <c r="AJ41" s="81"/>
      <c r="AK41" s="81"/>
    </row>
    <row r="42">
      <c r="AJ42" s="81"/>
      <c r="AK42" s="81"/>
    </row>
    <row r="43">
      <c r="AJ43" s="81"/>
      <c r="AK43" s="81"/>
    </row>
    <row r="44">
      <c r="AJ44" s="81"/>
      <c r="AK44" s="81"/>
    </row>
    <row r="45">
      <c r="AJ45" s="81"/>
      <c r="AK45" s="81"/>
    </row>
    <row r="46">
      <c r="AJ46" s="81"/>
      <c r="AK46" s="81"/>
    </row>
    <row r="47">
      <c r="AJ47" s="81"/>
      <c r="AK47" s="81"/>
    </row>
    <row r="48">
      <c r="AJ48" s="81"/>
      <c r="AK48" s="81"/>
    </row>
    <row r="49">
      <c r="AJ49" s="81"/>
      <c r="AK49" s="81"/>
    </row>
    <row r="50">
      <c r="AJ50" s="81"/>
      <c r="AK50" s="81"/>
    </row>
    <row r="51">
      <c r="AJ51" s="81"/>
      <c r="AK51" s="81"/>
    </row>
    <row r="52">
      <c r="AJ52" s="81"/>
      <c r="AK52" s="81"/>
    </row>
    <row r="53">
      <c r="AJ53" s="81"/>
      <c r="AK53" s="81"/>
    </row>
    <row r="54">
      <c r="AJ54" s="81"/>
      <c r="AK54" s="81"/>
    </row>
    <row r="55">
      <c r="AJ55" s="81"/>
      <c r="AK55" s="81"/>
    </row>
    <row r="56">
      <c r="AJ56" s="81"/>
      <c r="AK56" s="81"/>
    </row>
    <row r="57">
      <c r="AJ57" s="81"/>
      <c r="AK57" s="81"/>
    </row>
    <row r="58">
      <c r="AJ58" s="81"/>
      <c r="AK58" s="81"/>
    </row>
    <row r="59">
      <c r="AJ59" s="81"/>
      <c r="AK59" s="81"/>
    </row>
    <row r="60">
      <c r="AJ60" s="81"/>
      <c r="AK60" s="81"/>
    </row>
    <row r="61">
      <c r="AJ61" s="81"/>
      <c r="AK61" s="81"/>
    </row>
    <row r="62">
      <c r="AJ62" s="81"/>
      <c r="AK62" s="81"/>
    </row>
    <row r="63">
      <c r="AJ63" s="81"/>
      <c r="AK63" s="81"/>
    </row>
    <row r="64">
      <c r="AJ64" s="81"/>
      <c r="AK64" s="81"/>
    </row>
    <row r="65">
      <c r="AJ65" s="81"/>
      <c r="AK65" s="81"/>
    </row>
    <row r="66">
      <c r="AJ66" s="81"/>
      <c r="AK66" s="81"/>
    </row>
    <row r="67">
      <c r="AJ67" s="81"/>
      <c r="AK67" s="81"/>
    </row>
    <row r="68">
      <c r="AJ68" s="81"/>
      <c r="AK68" s="81"/>
    </row>
    <row r="69">
      <c r="AJ69" s="81"/>
      <c r="AK69" s="81"/>
    </row>
    <row r="70">
      <c r="AJ70" s="81"/>
      <c r="AK70" s="81"/>
    </row>
    <row r="71">
      <c r="AJ71" s="81"/>
      <c r="AK71" s="81"/>
    </row>
    <row r="72">
      <c r="AJ72" s="81"/>
      <c r="AK72" s="81"/>
    </row>
    <row r="73">
      <c r="AJ73" s="81"/>
      <c r="AK73" s="81"/>
    </row>
    <row r="74">
      <c r="AJ74" s="81"/>
      <c r="AK74" s="81"/>
    </row>
    <row r="75">
      <c r="AJ75" s="81"/>
      <c r="AK75" s="81"/>
    </row>
    <row r="76">
      <c r="AJ76" s="81"/>
      <c r="AK76" s="81"/>
    </row>
    <row r="77">
      <c r="AJ77" s="81"/>
      <c r="AK77" s="81"/>
    </row>
    <row r="78">
      <c r="AJ78" s="81"/>
      <c r="AK78" s="81"/>
    </row>
    <row r="79">
      <c r="AJ79" s="81"/>
      <c r="AK79" s="81"/>
    </row>
    <row r="80">
      <c r="AJ80" s="81"/>
      <c r="AK80" s="81"/>
    </row>
    <row r="81">
      <c r="AJ81" s="81"/>
      <c r="AK81" s="81"/>
    </row>
    <row r="82">
      <c r="AJ82" s="81"/>
      <c r="AK82" s="81"/>
    </row>
    <row r="83">
      <c r="AJ83" s="81"/>
      <c r="AK83" s="81"/>
    </row>
    <row r="84">
      <c r="AJ84" s="81"/>
      <c r="AK84" s="81"/>
    </row>
    <row r="85">
      <c r="AJ85" s="81"/>
      <c r="AK85" s="81"/>
    </row>
    <row r="86">
      <c r="AJ86" s="81"/>
      <c r="AK86" s="81"/>
    </row>
    <row r="87">
      <c r="AJ87" s="81"/>
      <c r="AK87" s="81"/>
    </row>
    <row r="88">
      <c r="AJ88" s="81"/>
      <c r="AK88" s="81"/>
    </row>
    <row r="89">
      <c r="AJ89" s="81"/>
      <c r="AK89" s="81"/>
    </row>
    <row r="90">
      <c r="AJ90" s="81"/>
      <c r="AK90" s="81"/>
    </row>
    <row r="91">
      <c r="AJ91" s="81"/>
      <c r="AK91" s="81"/>
    </row>
    <row r="92">
      <c r="AJ92" s="81"/>
      <c r="AK92" s="81"/>
    </row>
    <row r="93">
      <c r="AJ93" s="81"/>
      <c r="AK93" s="81"/>
    </row>
    <row r="94">
      <c r="AJ94" s="81"/>
      <c r="AK94" s="81"/>
    </row>
    <row r="95">
      <c r="AJ95" s="81"/>
      <c r="AK95" s="81"/>
    </row>
    <row r="96">
      <c r="AJ96" s="81"/>
      <c r="AK96" s="81"/>
    </row>
    <row r="97">
      <c r="AJ97" s="81"/>
      <c r="AK97" s="81"/>
    </row>
    <row r="98">
      <c r="AJ98" s="81"/>
      <c r="AK98" s="81"/>
    </row>
    <row r="99">
      <c r="AJ99" s="81"/>
      <c r="AK99" s="81"/>
    </row>
    <row r="100">
      <c r="AJ100" s="81"/>
      <c r="AK100" s="81"/>
    </row>
    <row r="101">
      <c r="AJ101" s="81"/>
      <c r="AK101" s="81"/>
    </row>
    <row r="102">
      <c r="AJ102" s="81"/>
      <c r="AK102" s="81"/>
    </row>
    <row r="103">
      <c r="AJ103" s="81"/>
      <c r="AK103" s="81"/>
    </row>
    <row r="104">
      <c r="AJ104" s="81"/>
      <c r="AK104" s="81"/>
    </row>
    <row r="105">
      <c r="AJ105" s="81"/>
      <c r="AK105" s="81"/>
    </row>
    <row r="106">
      <c r="AJ106" s="81"/>
      <c r="AK106" s="81"/>
    </row>
    <row r="107">
      <c r="AJ107" s="81"/>
      <c r="AK107" s="81"/>
    </row>
    <row r="108">
      <c r="AJ108" s="81"/>
      <c r="AK108" s="81"/>
    </row>
    <row r="109">
      <c r="AJ109" s="81"/>
      <c r="AK109" s="81"/>
    </row>
    <row r="110">
      <c r="AJ110" s="81"/>
      <c r="AK110" s="81"/>
    </row>
    <row r="111">
      <c r="AJ111" s="81"/>
      <c r="AK111" s="81"/>
    </row>
    <row r="112">
      <c r="AJ112" s="81"/>
      <c r="AK112" s="81"/>
    </row>
    <row r="113">
      <c r="AJ113" s="81"/>
      <c r="AK113" s="81"/>
    </row>
    <row r="114">
      <c r="AJ114" s="81"/>
      <c r="AK114" s="81"/>
    </row>
    <row r="115">
      <c r="AJ115" s="81"/>
      <c r="AK115" s="81"/>
    </row>
    <row r="116">
      <c r="AJ116" s="81"/>
      <c r="AK116" s="81"/>
    </row>
    <row r="117">
      <c r="AJ117" s="81"/>
      <c r="AK117" s="81"/>
    </row>
    <row r="118">
      <c r="AJ118" s="81"/>
      <c r="AK118" s="81"/>
    </row>
    <row r="119">
      <c r="AJ119" s="81"/>
      <c r="AK119" s="81"/>
    </row>
    <row r="120">
      <c r="AJ120" s="81"/>
      <c r="AK120" s="81"/>
    </row>
    <row r="121">
      <c r="AJ121" s="81"/>
      <c r="AK121" s="81"/>
    </row>
    <row r="122">
      <c r="AJ122" s="81"/>
      <c r="AK122" s="81"/>
    </row>
    <row r="123">
      <c r="AJ123" s="81"/>
      <c r="AK123" s="81"/>
    </row>
    <row r="124">
      <c r="AJ124" s="81"/>
      <c r="AK124" s="81"/>
    </row>
    <row r="125">
      <c r="AJ125" s="81"/>
      <c r="AK125" s="81"/>
    </row>
    <row r="126">
      <c r="AJ126" s="81"/>
      <c r="AK126" s="81"/>
    </row>
    <row r="127">
      <c r="AJ127" s="81"/>
      <c r="AK127" s="81"/>
    </row>
    <row r="128">
      <c r="AJ128" s="81"/>
      <c r="AK128" s="81"/>
    </row>
    <row r="129">
      <c r="AJ129" s="81"/>
      <c r="AK129" s="81"/>
    </row>
    <row r="130">
      <c r="AJ130" s="81"/>
      <c r="AK130" s="81"/>
    </row>
    <row r="131">
      <c r="AJ131" s="81"/>
      <c r="AK131" s="81"/>
    </row>
    <row r="132">
      <c r="AJ132" s="81"/>
      <c r="AK132" s="81"/>
    </row>
    <row r="133">
      <c r="AJ133" s="81"/>
      <c r="AK133" s="81"/>
    </row>
    <row r="134">
      <c r="AJ134" s="81"/>
      <c r="AK134" s="81"/>
    </row>
    <row r="135">
      <c r="AJ135" s="81"/>
      <c r="AK135" s="81"/>
    </row>
    <row r="136">
      <c r="AJ136" s="81"/>
      <c r="AK136" s="81"/>
    </row>
    <row r="137">
      <c r="AJ137" s="81"/>
      <c r="AK137" s="81"/>
    </row>
    <row r="138">
      <c r="AJ138" s="81"/>
      <c r="AK138" s="81"/>
    </row>
    <row r="139">
      <c r="AJ139" s="81"/>
      <c r="AK139" s="81"/>
    </row>
    <row r="140">
      <c r="AJ140" s="81"/>
      <c r="AK140" s="81"/>
    </row>
    <row r="141">
      <c r="AJ141" s="81"/>
      <c r="AK141" s="81"/>
    </row>
    <row r="142">
      <c r="AJ142" s="81"/>
      <c r="AK142" s="81"/>
    </row>
    <row r="143">
      <c r="AJ143" s="81"/>
      <c r="AK143" s="81"/>
    </row>
    <row r="144">
      <c r="AJ144" s="81"/>
      <c r="AK144" s="81"/>
    </row>
    <row r="145">
      <c r="AJ145" s="81"/>
      <c r="AK145" s="81"/>
    </row>
    <row r="146">
      <c r="AJ146" s="81"/>
      <c r="AK146" s="81"/>
    </row>
    <row r="147">
      <c r="AJ147" s="81"/>
      <c r="AK147" s="81"/>
    </row>
    <row r="148">
      <c r="AJ148" s="81"/>
      <c r="AK148" s="81"/>
    </row>
    <row r="149">
      <c r="AJ149" s="81"/>
      <c r="AK149" s="81"/>
    </row>
    <row r="150">
      <c r="AJ150" s="81"/>
      <c r="AK150" s="81"/>
    </row>
    <row r="151">
      <c r="AJ151" s="81"/>
      <c r="AK151" s="81"/>
    </row>
    <row r="152">
      <c r="AJ152" s="81"/>
      <c r="AK152" s="81"/>
    </row>
    <row r="153">
      <c r="AJ153" s="81"/>
      <c r="AK153" s="81"/>
    </row>
    <row r="154">
      <c r="AJ154" s="81"/>
      <c r="AK154" s="81"/>
    </row>
    <row r="155">
      <c r="AJ155" s="81"/>
      <c r="AK155" s="81"/>
    </row>
    <row r="156">
      <c r="AJ156" s="81"/>
      <c r="AK156" s="81"/>
    </row>
    <row r="157">
      <c r="AJ157" s="81"/>
      <c r="AK157" s="81"/>
    </row>
    <row r="158">
      <c r="AJ158" s="81"/>
      <c r="AK158" s="81"/>
    </row>
    <row r="159">
      <c r="AJ159" s="81"/>
      <c r="AK159" s="81"/>
    </row>
    <row r="160">
      <c r="AJ160" s="81"/>
      <c r="AK160" s="81"/>
    </row>
    <row r="161">
      <c r="AJ161" s="81"/>
      <c r="AK161" s="81"/>
    </row>
    <row r="162">
      <c r="AJ162" s="81"/>
      <c r="AK162" s="81"/>
    </row>
    <row r="163">
      <c r="AJ163" s="81"/>
      <c r="AK163" s="81"/>
    </row>
    <row r="164">
      <c r="AJ164" s="81"/>
      <c r="AK164" s="81"/>
    </row>
    <row r="165">
      <c r="AJ165" s="81"/>
      <c r="AK165" s="81"/>
    </row>
    <row r="166">
      <c r="AJ166" s="81"/>
      <c r="AK166" s="81"/>
    </row>
    <row r="167">
      <c r="AJ167" s="81"/>
      <c r="AK167" s="81"/>
    </row>
    <row r="168">
      <c r="AJ168" s="81"/>
      <c r="AK168" s="81"/>
    </row>
    <row r="169">
      <c r="AJ169" s="81"/>
      <c r="AK169" s="81"/>
    </row>
    <row r="170">
      <c r="AJ170" s="81"/>
      <c r="AK170" s="81"/>
    </row>
    <row r="171">
      <c r="AJ171" s="81"/>
      <c r="AK171" s="81"/>
    </row>
    <row r="172">
      <c r="AJ172" s="81"/>
      <c r="AK172" s="81"/>
    </row>
    <row r="173">
      <c r="AJ173" s="81"/>
      <c r="AK173" s="81"/>
    </row>
    <row r="174">
      <c r="AJ174" s="81"/>
      <c r="AK174" s="81"/>
    </row>
    <row r="175">
      <c r="AJ175" s="81"/>
      <c r="AK175" s="81"/>
    </row>
    <row r="176">
      <c r="AJ176" s="81"/>
      <c r="AK176" s="81"/>
    </row>
    <row r="177">
      <c r="AJ177" s="81"/>
      <c r="AK177" s="81"/>
    </row>
    <row r="178">
      <c r="AJ178" s="81"/>
      <c r="AK178" s="81"/>
    </row>
    <row r="179">
      <c r="AJ179" s="81"/>
      <c r="AK179" s="81"/>
    </row>
    <row r="180">
      <c r="AJ180" s="81"/>
      <c r="AK180" s="81"/>
    </row>
    <row r="181">
      <c r="AJ181" s="81"/>
      <c r="AK181" s="81"/>
    </row>
    <row r="182">
      <c r="AJ182" s="81"/>
      <c r="AK182" s="81"/>
    </row>
    <row r="183">
      <c r="AJ183" s="81"/>
      <c r="AK183" s="81"/>
    </row>
    <row r="184">
      <c r="AJ184" s="81"/>
      <c r="AK184" s="81"/>
    </row>
    <row r="185">
      <c r="AJ185" s="81"/>
      <c r="AK185" s="81"/>
    </row>
    <row r="186">
      <c r="AJ186" s="81"/>
      <c r="AK186" s="81"/>
    </row>
    <row r="187">
      <c r="AJ187" s="81"/>
      <c r="AK187" s="81"/>
    </row>
    <row r="188">
      <c r="AJ188" s="81"/>
      <c r="AK188" s="81"/>
    </row>
    <row r="189">
      <c r="AJ189" s="81"/>
      <c r="AK189" s="81"/>
    </row>
    <row r="190">
      <c r="AJ190" s="81"/>
      <c r="AK190" s="81"/>
    </row>
    <row r="191">
      <c r="AJ191" s="81"/>
      <c r="AK191" s="81"/>
    </row>
    <row r="192">
      <c r="AJ192" s="81"/>
      <c r="AK192" s="81"/>
    </row>
    <row r="193">
      <c r="AJ193" s="81"/>
      <c r="AK193" s="81"/>
    </row>
    <row r="194">
      <c r="AJ194" s="81"/>
      <c r="AK194" s="81"/>
    </row>
    <row r="195">
      <c r="AJ195" s="81"/>
      <c r="AK195" s="81"/>
    </row>
    <row r="196">
      <c r="AJ196" s="81"/>
      <c r="AK196" s="81"/>
    </row>
    <row r="197">
      <c r="AJ197" s="81"/>
      <c r="AK197" s="81"/>
    </row>
    <row r="198">
      <c r="AJ198" s="81"/>
      <c r="AK198" s="81"/>
    </row>
    <row r="199">
      <c r="AJ199" s="81"/>
      <c r="AK199" s="81"/>
    </row>
    <row r="200">
      <c r="AJ200" s="81"/>
      <c r="AK200" s="81"/>
    </row>
    <row r="201">
      <c r="AJ201" s="81"/>
      <c r="AK201" s="81"/>
    </row>
    <row r="202">
      <c r="AJ202" s="81"/>
      <c r="AK202" s="81"/>
    </row>
    <row r="203">
      <c r="AJ203" s="81"/>
      <c r="AK203" s="81"/>
    </row>
    <row r="204">
      <c r="AJ204" s="81"/>
      <c r="AK204" s="81"/>
    </row>
    <row r="205">
      <c r="AJ205" s="81"/>
      <c r="AK205" s="81"/>
    </row>
    <row r="206">
      <c r="AJ206" s="81"/>
      <c r="AK206" s="81"/>
    </row>
    <row r="207">
      <c r="AJ207" s="81"/>
      <c r="AK207" s="81"/>
    </row>
    <row r="208">
      <c r="AJ208" s="81"/>
      <c r="AK208" s="81"/>
    </row>
    <row r="209">
      <c r="AJ209" s="81"/>
      <c r="AK209" s="81"/>
    </row>
    <row r="210">
      <c r="AJ210" s="81"/>
      <c r="AK210" s="81"/>
    </row>
    <row r="211">
      <c r="AJ211" s="81"/>
      <c r="AK211" s="81"/>
    </row>
    <row r="212">
      <c r="AJ212" s="81"/>
      <c r="AK212" s="81"/>
    </row>
    <row r="213">
      <c r="AJ213" s="81"/>
      <c r="AK213" s="81"/>
    </row>
    <row r="214">
      <c r="AJ214" s="81"/>
      <c r="AK214" s="81"/>
    </row>
    <row r="215">
      <c r="AJ215" s="81"/>
      <c r="AK215" s="81"/>
    </row>
    <row r="216">
      <c r="AJ216" s="81"/>
      <c r="AK216" s="81"/>
    </row>
    <row r="217">
      <c r="AJ217" s="81"/>
      <c r="AK217" s="81"/>
    </row>
    <row r="218">
      <c r="AJ218" s="81"/>
      <c r="AK218" s="81"/>
    </row>
    <row r="219">
      <c r="AJ219" s="81"/>
      <c r="AK219" s="81"/>
    </row>
    <row r="220">
      <c r="AJ220" s="81"/>
      <c r="AK220" s="81"/>
    </row>
    <row r="221">
      <c r="AJ221" s="81"/>
      <c r="AK221" s="81"/>
    </row>
    <row r="222">
      <c r="AJ222" s="81"/>
      <c r="AK222" s="81"/>
    </row>
    <row r="223">
      <c r="AJ223" s="81"/>
      <c r="AK223" s="81"/>
    </row>
    <row r="224">
      <c r="AJ224" s="81"/>
      <c r="AK224" s="81"/>
    </row>
    <row r="225">
      <c r="AJ225" s="81"/>
      <c r="AK225" s="81"/>
    </row>
    <row r="226">
      <c r="AJ226" s="81"/>
      <c r="AK226" s="81"/>
    </row>
    <row r="227">
      <c r="AJ227" s="81"/>
      <c r="AK227" s="81"/>
    </row>
    <row r="228">
      <c r="AJ228" s="81"/>
      <c r="AK228" s="81"/>
    </row>
    <row r="229">
      <c r="AJ229" s="81"/>
      <c r="AK229" s="81"/>
    </row>
    <row r="230">
      <c r="AJ230" s="81"/>
      <c r="AK230" s="81"/>
    </row>
    <row r="231">
      <c r="AJ231" s="81"/>
      <c r="AK231" s="81"/>
    </row>
    <row r="232">
      <c r="AJ232" s="81"/>
      <c r="AK232" s="81"/>
    </row>
    <row r="233">
      <c r="AJ233" s="81"/>
      <c r="AK233" s="81"/>
    </row>
    <row r="234">
      <c r="AJ234" s="81"/>
      <c r="AK234" s="81"/>
    </row>
    <row r="235">
      <c r="AJ235" s="81"/>
      <c r="AK235" s="81"/>
    </row>
    <row r="236">
      <c r="AJ236" s="81"/>
      <c r="AK236" s="81"/>
    </row>
    <row r="237">
      <c r="AJ237" s="81"/>
      <c r="AK237" s="81"/>
    </row>
    <row r="238">
      <c r="AJ238" s="81"/>
      <c r="AK238" s="81"/>
    </row>
    <row r="239">
      <c r="AJ239" s="81"/>
      <c r="AK239" s="81"/>
    </row>
    <row r="240">
      <c r="AJ240" s="81"/>
      <c r="AK240" s="81"/>
    </row>
    <row r="241">
      <c r="AJ241" s="81"/>
      <c r="AK241" s="81"/>
    </row>
    <row r="242">
      <c r="AJ242" s="81"/>
      <c r="AK242" s="81"/>
    </row>
    <row r="243">
      <c r="AJ243" s="81"/>
      <c r="AK243" s="81"/>
    </row>
    <row r="244">
      <c r="AJ244" s="81"/>
      <c r="AK244" s="81"/>
    </row>
    <row r="245">
      <c r="AJ245" s="81"/>
      <c r="AK245" s="81"/>
    </row>
    <row r="246">
      <c r="AJ246" s="81"/>
      <c r="AK246" s="81"/>
    </row>
    <row r="247">
      <c r="AJ247" s="81"/>
      <c r="AK247" s="81"/>
    </row>
    <row r="248">
      <c r="AJ248" s="81"/>
      <c r="AK248" s="81"/>
    </row>
    <row r="249">
      <c r="AJ249" s="81"/>
      <c r="AK249" s="81"/>
    </row>
    <row r="250">
      <c r="AJ250" s="81"/>
      <c r="AK250" s="81"/>
    </row>
    <row r="251">
      <c r="AJ251" s="81"/>
      <c r="AK251" s="81"/>
    </row>
    <row r="252">
      <c r="AJ252" s="81"/>
      <c r="AK252" s="81"/>
    </row>
    <row r="253">
      <c r="AJ253" s="81"/>
      <c r="AK253" s="81"/>
    </row>
    <row r="254">
      <c r="AJ254" s="81"/>
      <c r="AK254" s="81"/>
    </row>
    <row r="255">
      <c r="AJ255" s="81"/>
      <c r="AK255" s="81"/>
    </row>
    <row r="256">
      <c r="AJ256" s="81"/>
      <c r="AK256" s="81"/>
    </row>
    <row r="257">
      <c r="AJ257" s="81"/>
      <c r="AK257" s="81"/>
    </row>
    <row r="258">
      <c r="AJ258" s="81"/>
      <c r="AK258" s="81"/>
    </row>
    <row r="259">
      <c r="AJ259" s="81"/>
      <c r="AK259" s="81"/>
    </row>
    <row r="260">
      <c r="AJ260" s="81"/>
      <c r="AK260" s="81"/>
    </row>
    <row r="261">
      <c r="AJ261" s="81"/>
      <c r="AK261" s="81"/>
    </row>
    <row r="262">
      <c r="AJ262" s="81"/>
      <c r="AK262" s="81"/>
    </row>
    <row r="263">
      <c r="AJ263" s="81"/>
      <c r="AK263" s="81"/>
    </row>
    <row r="264">
      <c r="AJ264" s="81"/>
      <c r="AK264" s="81"/>
    </row>
    <row r="265">
      <c r="AJ265" s="81"/>
      <c r="AK265" s="81"/>
    </row>
    <row r="266">
      <c r="AJ266" s="81"/>
      <c r="AK266" s="81"/>
    </row>
    <row r="267">
      <c r="AJ267" s="81"/>
      <c r="AK267" s="81"/>
    </row>
    <row r="268">
      <c r="AJ268" s="81"/>
      <c r="AK268" s="81"/>
    </row>
    <row r="269">
      <c r="AJ269" s="81"/>
      <c r="AK269" s="81"/>
    </row>
    <row r="270">
      <c r="AJ270" s="81"/>
      <c r="AK270" s="81"/>
    </row>
    <row r="271">
      <c r="AJ271" s="81"/>
      <c r="AK271" s="81"/>
    </row>
    <row r="272">
      <c r="AJ272" s="81"/>
      <c r="AK272" s="81"/>
    </row>
    <row r="273">
      <c r="AJ273" s="81"/>
      <c r="AK273" s="81"/>
    </row>
    <row r="274">
      <c r="AJ274" s="81"/>
      <c r="AK274" s="81"/>
    </row>
    <row r="275">
      <c r="AJ275" s="81"/>
      <c r="AK275" s="81"/>
    </row>
    <row r="276">
      <c r="AJ276" s="81"/>
      <c r="AK276" s="81"/>
    </row>
    <row r="277">
      <c r="AJ277" s="81"/>
      <c r="AK277" s="81"/>
    </row>
    <row r="278">
      <c r="AJ278" s="81"/>
      <c r="AK278" s="81"/>
    </row>
    <row r="279">
      <c r="AJ279" s="81"/>
      <c r="AK279" s="81"/>
    </row>
    <row r="280">
      <c r="AJ280" s="81"/>
      <c r="AK280" s="81"/>
    </row>
    <row r="281">
      <c r="AJ281" s="81"/>
      <c r="AK281" s="81"/>
    </row>
    <row r="282">
      <c r="AJ282" s="81"/>
      <c r="AK282" s="81"/>
    </row>
    <row r="283">
      <c r="AJ283" s="81"/>
      <c r="AK283" s="81"/>
    </row>
    <row r="284">
      <c r="AJ284" s="81"/>
      <c r="AK284" s="81"/>
    </row>
    <row r="285">
      <c r="AJ285" s="81"/>
      <c r="AK285" s="81"/>
    </row>
    <row r="286">
      <c r="AJ286" s="81"/>
      <c r="AK286" s="81"/>
    </row>
    <row r="287">
      <c r="AJ287" s="81"/>
      <c r="AK287" s="81"/>
    </row>
    <row r="288">
      <c r="AJ288" s="81"/>
      <c r="AK288" s="81"/>
    </row>
    <row r="289">
      <c r="AJ289" s="81"/>
      <c r="AK289" s="81"/>
    </row>
    <row r="290">
      <c r="AJ290" s="81"/>
      <c r="AK290" s="81"/>
    </row>
    <row r="291">
      <c r="AJ291" s="81"/>
      <c r="AK291" s="81"/>
    </row>
    <row r="292">
      <c r="AJ292" s="81"/>
      <c r="AK292" s="81"/>
    </row>
    <row r="293">
      <c r="AJ293" s="81"/>
      <c r="AK293" s="81"/>
    </row>
    <row r="294">
      <c r="AJ294" s="81"/>
      <c r="AK294" s="81"/>
    </row>
    <row r="295">
      <c r="AJ295" s="81"/>
      <c r="AK295" s="81"/>
    </row>
    <row r="296">
      <c r="AJ296" s="81"/>
      <c r="AK296" s="81"/>
    </row>
    <row r="297">
      <c r="AJ297" s="81"/>
      <c r="AK297" s="81"/>
    </row>
    <row r="298">
      <c r="AJ298" s="81"/>
      <c r="AK298" s="81"/>
    </row>
    <row r="299">
      <c r="AJ299" s="81"/>
      <c r="AK299" s="81"/>
    </row>
    <row r="300">
      <c r="AJ300" s="81"/>
      <c r="AK300" s="81"/>
    </row>
    <row r="301">
      <c r="AJ301" s="81"/>
      <c r="AK301" s="81"/>
    </row>
    <row r="302">
      <c r="AJ302" s="81"/>
      <c r="AK302" s="81"/>
    </row>
    <row r="303">
      <c r="AJ303" s="81"/>
      <c r="AK303" s="81"/>
    </row>
    <row r="304">
      <c r="AJ304" s="81"/>
      <c r="AK304" s="81"/>
    </row>
    <row r="305">
      <c r="AJ305" s="81"/>
      <c r="AK305" s="81"/>
    </row>
    <row r="306">
      <c r="AJ306" s="81"/>
      <c r="AK306" s="81"/>
    </row>
    <row r="307">
      <c r="AJ307" s="81"/>
      <c r="AK307" s="81"/>
    </row>
    <row r="308">
      <c r="AJ308" s="81"/>
      <c r="AK308" s="81"/>
    </row>
    <row r="309">
      <c r="AJ309" s="81"/>
      <c r="AK309" s="81"/>
    </row>
    <row r="310">
      <c r="AJ310" s="81"/>
      <c r="AK310" s="81"/>
    </row>
    <row r="311">
      <c r="AJ311" s="81"/>
      <c r="AK311" s="81"/>
    </row>
    <row r="312">
      <c r="AJ312" s="81"/>
      <c r="AK312" s="81"/>
    </row>
    <row r="313">
      <c r="AJ313" s="81"/>
      <c r="AK313" s="81"/>
    </row>
    <row r="314">
      <c r="AJ314" s="81"/>
      <c r="AK314" s="81"/>
    </row>
    <row r="315">
      <c r="AJ315" s="81"/>
      <c r="AK315" s="81"/>
    </row>
    <row r="316">
      <c r="AJ316" s="81"/>
      <c r="AK316" s="81"/>
    </row>
    <row r="317">
      <c r="AJ317" s="81"/>
      <c r="AK317" s="81"/>
    </row>
    <row r="318">
      <c r="AJ318" s="81"/>
      <c r="AK318" s="81"/>
    </row>
    <row r="319">
      <c r="AJ319" s="81"/>
      <c r="AK319" s="81"/>
    </row>
    <row r="320">
      <c r="AJ320" s="81"/>
      <c r="AK320" s="81"/>
    </row>
    <row r="321">
      <c r="AJ321" s="81"/>
      <c r="AK321" s="81"/>
    </row>
    <row r="322">
      <c r="AJ322" s="81"/>
      <c r="AK322" s="81"/>
    </row>
    <row r="323">
      <c r="AJ323" s="81"/>
      <c r="AK323" s="81"/>
    </row>
    <row r="324">
      <c r="AJ324" s="81"/>
      <c r="AK324" s="81"/>
    </row>
    <row r="325">
      <c r="AJ325" s="81"/>
      <c r="AK325" s="81"/>
    </row>
    <row r="326">
      <c r="AJ326" s="81"/>
      <c r="AK326" s="81"/>
    </row>
    <row r="327">
      <c r="AJ327" s="81"/>
      <c r="AK327" s="81"/>
    </row>
    <row r="328">
      <c r="AJ328" s="81"/>
      <c r="AK328" s="81"/>
    </row>
    <row r="329">
      <c r="AJ329" s="81"/>
      <c r="AK329" s="81"/>
    </row>
    <row r="330">
      <c r="AJ330" s="81"/>
      <c r="AK330" s="81"/>
    </row>
    <row r="331">
      <c r="AJ331" s="81"/>
      <c r="AK331" s="81"/>
    </row>
    <row r="332">
      <c r="AJ332" s="81"/>
      <c r="AK332" s="81"/>
    </row>
    <row r="333">
      <c r="AJ333" s="81"/>
      <c r="AK333" s="81"/>
    </row>
    <row r="334">
      <c r="AJ334" s="81"/>
      <c r="AK334" s="81"/>
    </row>
    <row r="335">
      <c r="AJ335" s="81"/>
      <c r="AK335" s="81"/>
    </row>
    <row r="336">
      <c r="AJ336" s="81"/>
      <c r="AK336" s="81"/>
    </row>
    <row r="337">
      <c r="AJ337" s="81"/>
      <c r="AK337" s="81"/>
    </row>
    <row r="338">
      <c r="AJ338" s="81"/>
      <c r="AK338" s="81"/>
    </row>
    <row r="339">
      <c r="AJ339" s="81"/>
      <c r="AK339" s="81"/>
    </row>
    <row r="340">
      <c r="AJ340" s="81"/>
      <c r="AK340" s="81"/>
    </row>
    <row r="341">
      <c r="AJ341" s="81"/>
      <c r="AK341" s="81"/>
    </row>
    <row r="342">
      <c r="AJ342" s="81"/>
      <c r="AK342" s="81"/>
    </row>
    <row r="343">
      <c r="AJ343" s="81"/>
      <c r="AK343" s="81"/>
    </row>
    <row r="344">
      <c r="AJ344" s="81"/>
      <c r="AK344" s="81"/>
    </row>
    <row r="345">
      <c r="AJ345" s="81"/>
      <c r="AK345" s="81"/>
    </row>
    <row r="346">
      <c r="AJ346" s="81"/>
      <c r="AK346" s="81"/>
    </row>
    <row r="347">
      <c r="AJ347" s="81"/>
      <c r="AK347" s="81"/>
    </row>
    <row r="348">
      <c r="AJ348" s="81"/>
      <c r="AK348" s="81"/>
    </row>
    <row r="349">
      <c r="AJ349" s="81"/>
      <c r="AK349" s="81"/>
    </row>
    <row r="350">
      <c r="AJ350" s="81"/>
      <c r="AK350" s="81"/>
    </row>
    <row r="351">
      <c r="AJ351" s="81"/>
      <c r="AK351" s="81"/>
    </row>
    <row r="352">
      <c r="AJ352" s="81"/>
      <c r="AK352" s="81"/>
    </row>
    <row r="353">
      <c r="AJ353" s="81"/>
      <c r="AK353" s="81"/>
    </row>
    <row r="354">
      <c r="AJ354" s="81"/>
      <c r="AK354" s="81"/>
    </row>
    <row r="355">
      <c r="AJ355" s="81"/>
      <c r="AK355" s="81"/>
    </row>
    <row r="356">
      <c r="AJ356" s="81"/>
      <c r="AK356" s="81"/>
    </row>
    <row r="357">
      <c r="AJ357" s="81"/>
      <c r="AK357" s="81"/>
    </row>
    <row r="358">
      <c r="AJ358" s="81"/>
      <c r="AK358" s="81"/>
    </row>
    <row r="359">
      <c r="AJ359" s="81"/>
      <c r="AK359" s="81"/>
    </row>
    <row r="360">
      <c r="AJ360" s="81"/>
      <c r="AK360" s="81"/>
    </row>
    <row r="361">
      <c r="AJ361" s="81"/>
      <c r="AK361" s="81"/>
    </row>
    <row r="362">
      <c r="AJ362" s="81"/>
      <c r="AK362" s="81"/>
    </row>
    <row r="363">
      <c r="AJ363" s="81"/>
      <c r="AK363" s="81"/>
    </row>
    <row r="364">
      <c r="AJ364" s="81"/>
      <c r="AK364" s="81"/>
    </row>
    <row r="365">
      <c r="AJ365" s="81"/>
      <c r="AK365" s="81"/>
    </row>
    <row r="366">
      <c r="AJ366" s="81"/>
      <c r="AK366" s="81"/>
    </row>
    <row r="367">
      <c r="AJ367" s="81"/>
      <c r="AK367" s="81"/>
    </row>
    <row r="368">
      <c r="AJ368" s="81"/>
      <c r="AK368" s="81"/>
    </row>
    <row r="369">
      <c r="AJ369" s="81"/>
      <c r="AK369" s="81"/>
    </row>
    <row r="370">
      <c r="AJ370" s="81"/>
      <c r="AK370" s="81"/>
    </row>
    <row r="371">
      <c r="AJ371" s="81"/>
      <c r="AK371" s="81"/>
    </row>
    <row r="372">
      <c r="AJ372" s="81"/>
      <c r="AK372" s="81"/>
    </row>
    <row r="373">
      <c r="AJ373" s="81"/>
      <c r="AK373" s="81"/>
    </row>
    <row r="374">
      <c r="AJ374" s="81"/>
      <c r="AK374" s="81"/>
    </row>
    <row r="375">
      <c r="AJ375" s="81"/>
      <c r="AK375" s="81"/>
    </row>
    <row r="376">
      <c r="AJ376" s="81"/>
      <c r="AK376" s="81"/>
    </row>
    <row r="377">
      <c r="AJ377" s="81"/>
      <c r="AK377" s="81"/>
    </row>
    <row r="378">
      <c r="AJ378" s="81"/>
      <c r="AK378" s="81"/>
    </row>
    <row r="379">
      <c r="AJ379" s="81"/>
      <c r="AK379" s="81"/>
    </row>
    <row r="380">
      <c r="AJ380" s="81"/>
      <c r="AK380" s="81"/>
    </row>
    <row r="381">
      <c r="AJ381" s="81"/>
      <c r="AK381" s="81"/>
    </row>
    <row r="382">
      <c r="AJ382" s="81"/>
      <c r="AK382" s="81"/>
    </row>
    <row r="383">
      <c r="AJ383" s="81"/>
      <c r="AK383" s="81"/>
    </row>
    <row r="384">
      <c r="AJ384" s="81"/>
      <c r="AK384" s="81"/>
    </row>
    <row r="385">
      <c r="AJ385" s="81"/>
      <c r="AK385" s="81"/>
    </row>
    <row r="386">
      <c r="AJ386" s="81"/>
      <c r="AK386" s="81"/>
    </row>
    <row r="387">
      <c r="AJ387" s="81"/>
      <c r="AK387" s="81"/>
    </row>
    <row r="388">
      <c r="AJ388" s="81"/>
      <c r="AK388" s="81"/>
    </row>
    <row r="389">
      <c r="AJ389" s="81"/>
      <c r="AK389" s="81"/>
    </row>
    <row r="390">
      <c r="AJ390" s="81"/>
      <c r="AK390" s="81"/>
    </row>
    <row r="391">
      <c r="AJ391" s="81"/>
      <c r="AK391" s="81"/>
    </row>
    <row r="392">
      <c r="AJ392" s="81"/>
      <c r="AK392" s="81"/>
    </row>
    <row r="393">
      <c r="AJ393" s="81"/>
      <c r="AK393" s="81"/>
    </row>
    <row r="394">
      <c r="AJ394" s="81"/>
      <c r="AK394" s="81"/>
    </row>
    <row r="395">
      <c r="AJ395" s="81"/>
      <c r="AK395" s="81"/>
    </row>
    <row r="396">
      <c r="AJ396" s="81"/>
      <c r="AK396" s="81"/>
    </row>
    <row r="397">
      <c r="AJ397" s="81"/>
      <c r="AK397" s="81"/>
    </row>
    <row r="398">
      <c r="AJ398" s="81"/>
      <c r="AK398" s="81"/>
    </row>
    <row r="399">
      <c r="AJ399" s="81"/>
      <c r="AK399" s="81"/>
    </row>
    <row r="400">
      <c r="AJ400" s="81"/>
      <c r="AK400" s="81"/>
    </row>
    <row r="401">
      <c r="AJ401" s="81"/>
      <c r="AK401" s="81"/>
    </row>
    <row r="402">
      <c r="AJ402" s="81"/>
      <c r="AK402" s="81"/>
    </row>
    <row r="403">
      <c r="AJ403" s="81"/>
      <c r="AK403" s="81"/>
    </row>
    <row r="404">
      <c r="AJ404" s="81"/>
      <c r="AK404" s="81"/>
    </row>
    <row r="405">
      <c r="AJ405" s="81"/>
      <c r="AK405" s="81"/>
    </row>
    <row r="406">
      <c r="AJ406" s="81"/>
      <c r="AK406" s="81"/>
    </row>
    <row r="407">
      <c r="AJ407" s="81"/>
      <c r="AK407" s="81"/>
    </row>
    <row r="408">
      <c r="AJ408" s="81"/>
      <c r="AK408" s="81"/>
    </row>
    <row r="409">
      <c r="AJ409" s="81"/>
      <c r="AK409" s="81"/>
    </row>
    <row r="410">
      <c r="AJ410" s="81"/>
      <c r="AK410" s="81"/>
    </row>
    <row r="411">
      <c r="AJ411" s="81"/>
      <c r="AK411" s="81"/>
    </row>
    <row r="412">
      <c r="AJ412" s="81"/>
      <c r="AK412" s="81"/>
    </row>
    <row r="413">
      <c r="AJ413" s="81"/>
      <c r="AK413" s="81"/>
    </row>
    <row r="414">
      <c r="AJ414" s="81"/>
      <c r="AK414" s="81"/>
    </row>
    <row r="415">
      <c r="AJ415" s="81"/>
      <c r="AK415" s="81"/>
    </row>
    <row r="416">
      <c r="AJ416" s="81"/>
      <c r="AK416" s="81"/>
    </row>
    <row r="417">
      <c r="AJ417" s="81"/>
      <c r="AK417" s="81"/>
    </row>
    <row r="418">
      <c r="AJ418" s="81"/>
      <c r="AK418" s="81"/>
    </row>
    <row r="419">
      <c r="AJ419" s="81"/>
      <c r="AK419" s="81"/>
    </row>
    <row r="420">
      <c r="AJ420" s="81"/>
      <c r="AK420" s="81"/>
    </row>
    <row r="421">
      <c r="AJ421" s="81"/>
      <c r="AK421" s="81"/>
    </row>
    <row r="422">
      <c r="AJ422" s="81"/>
      <c r="AK422" s="81"/>
    </row>
    <row r="423">
      <c r="AJ423" s="81"/>
      <c r="AK423" s="81"/>
    </row>
    <row r="424">
      <c r="AJ424" s="81"/>
      <c r="AK424" s="81"/>
    </row>
    <row r="425">
      <c r="AJ425" s="81"/>
      <c r="AK425" s="81"/>
    </row>
    <row r="426">
      <c r="AJ426" s="81"/>
      <c r="AK426" s="81"/>
    </row>
    <row r="427">
      <c r="AJ427" s="81"/>
      <c r="AK427" s="81"/>
    </row>
    <row r="428">
      <c r="AJ428" s="81"/>
      <c r="AK428" s="81"/>
    </row>
    <row r="429">
      <c r="AJ429" s="81"/>
      <c r="AK429" s="81"/>
    </row>
    <row r="430">
      <c r="AJ430" s="81"/>
      <c r="AK430" s="81"/>
    </row>
    <row r="431">
      <c r="AJ431" s="81"/>
      <c r="AK431" s="81"/>
    </row>
    <row r="432">
      <c r="AJ432" s="81"/>
      <c r="AK432" s="81"/>
    </row>
    <row r="433">
      <c r="AJ433" s="81"/>
      <c r="AK433" s="81"/>
    </row>
    <row r="434">
      <c r="AJ434" s="81"/>
      <c r="AK434" s="81"/>
    </row>
    <row r="435">
      <c r="AJ435" s="81"/>
      <c r="AK435" s="81"/>
    </row>
    <row r="436">
      <c r="AJ436" s="81"/>
      <c r="AK436" s="81"/>
    </row>
    <row r="437">
      <c r="AJ437" s="81"/>
      <c r="AK437" s="81"/>
    </row>
    <row r="438">
      <c r="AJ438" s="81"/>
      <c r="AK438" s="81"/>
    </row>
    <row r="439">
      <c r="AJ439" s="81"/>
      <c r="AK439" s="81"/>
    </row>
    <row r="440">
      <c r="AJ440" s="81"/>
      <c r="AK440" s="81"/>
    </row>
    <row r="441">
      <c r="AJ441" s="81"/>
      <c r="AK441" s="81"/>
    </row>
    <row r="442">
      <c r="AJ442" s="81"/>
      <c r="AK442" s="81"/>
    </row>
    <row r="443">
      <c r="AJ443" s="81"/>
      <c r="AK443" s="81"/>
    </row>
    <row r="444">
      <c r="AJ444" s="81"/>
      <c r="AK444" s="81"/>
    </row>
    <row r="445">
      <c r="AJ445" s="81"/>
      <c r="AK445" s="81"/>
    </row>
    <row r="446">
      <c r="AJ446" s="81"/>
      <c r="AK446" s="81"/>
    </row>
    <row r="447">
      <c r="AJ447" s="81"/>
      <c r="AK447" s="81"/>
    </row>
    <row r="448">
      <c r="AJ448" s="81"/>
      <c r="AK448" s="81"/>
    </row>
    <row r="449">
      <c r="AJ449" s="81"/>
      <c r="AK449" s="81"/>
    </row>
    <row r="450">
      <c r="AJ450" s="81"/>
      <c r="AK450" s="81"/>
    </row>
    <row r="451">
      <c r="AJ451" s="81"/>
      <c r="AK451" s="81"/>
    </row>
    <row r="452">
      <c r="AJ452" s="81"/>
      <c r="AK452" s="81"/>
    </row>
    <row r="453">
      <c r="AJ453" s="81"/>
      <c r="AK453" s="81"/>
    </row>
    <row r="454">
      <c r="AJ454" s="81"/>
      <c r="AK454" s="81"/>
    </row>
    <row r="455">
      <c r="AJ455" s="81"/>
      <c r="AK455" s="81"/>
    </row>
    <row r="456">
      <c r="AJ456" s="81"/>
      <c r="AK456" s="81"/>
    </row>
    <row r="457">
      <c r="AJ457" s="81"/>
      <c r="AK457" s="81"/>
    </row>
    <row r="458">
      <c r="AJ458" s="81"/>
      <c r="AK458" s="81"/>
    </row>
    <row r="459">
      <c r="AJ459" s="81"/>
      <c r="AK459" s="81"/>
    </row>
    <row r="460">
      <c r="AJ460" s="81"/>
      <c r="AK460" s="81"/>
    </row>
    <row r="461">
      <c r="AJ461" s="81"/>
      <c r="AK461" s="81"/>
    </row>
    <row r="462">
      <c r="AJ462" s="81"/>
      <c r="AK462" s="81"/>
    </row>
    <row r="463">
      <c r="AJ463" s="81"/>
      <c r="AK463" s="81"/>
    </row>
    <row r="464">
      <c r="AJ464" s="81"/>
      <c r="AK464" s="81"/>
    </row>
    <row r="465">
      <c r="AJ465" s="81"/>
      <c r="AK465" s="81"/>
    </row>
    <row r="466">
      <c r="AJ466" s="81"/>
      <c r="AK466" s="81"/>
    </row>
    <row r="467">
      <c r="AJ467" s="81"/>
      <c r="AK467" s="81"/>
    </row>
    <row r="468">
      <c r="AJ468" s="81"/>
      <c r="AK468" s="81"/>
    </row>
    <row r="469">
      <c r="AJ469" s="81"/>
      <c r="AK469" s="81"/>
    </row>
    <row r="470">
      <c r="AJ470" s="81"/>
      <c r="AK470" s="81"/>
    </row>
    <row r="471">
      <c r="AJ471" s="81"/>
      <c r="AK471" s="81"/>
    </row>
    <row r="472">
      <c r="AJ472" s="81"/>
      <c r="AK472" s="81"/>
    </row>
    <row r="473">
      <c r="AJ473" s="81"/>
      <c r="AK473" s="81"/>
    </row>
    <row r="474">
      <c r="AJ474" s="81"/>
      <c r="AK474" s="81"/>
    </row>
    <row r="475">
      <c r="AJ475" s="81"/>
      <c r="AK475" s="81"/>
    </row>
    <row r="476">
      <c r="AJ476" s="81"/>
      <c r="AK476" s="81"/>
    </row>
    <row r="477">
      <c r="AJ477" s="81"/>
      <c r="AK477" s="81"/>
    </row>
    <row r="478">
      <c r="AJ478" s="81"/>
      <c r="AK478" s="81"/>
    </row>
    <row r="479">
      <c r="AJ479" s="81"/>
      <c r="AK479" s="81"/>
    </row>
    <row r="480">
      <c r="AJ480" s="81"/>
      <c r="AK480" s="81"/>
    </row>
    <row r="481">
      <c r="AJ481" s="81"/>
      <c r="AK481" s="81"/>
    </row>
    <row r="482">
      <c r="AJ482" s="81"/>
      <c r="AK482" s="81"/>
    </row>
    <row r="483">
      <c r="AJ483" s="81"/>
      <c r="AK483" s="81"/>
    </row>
    <row r="484">
      <c r="AJ484" s="81"/>
      <c r="AK484" s="81"/>
    </row>
    <row r="485">
      <c r="AJ485" s="81"/>
      <c r="AK485" s="81"/>
    </row>
    <row r="486">
      <c r="AJ486" s="81"/>
      <c r="AK486" s="81"/>
    </row>
    <row r="487">
      <c r="AJ487" s="81"/>
      <c r="AK487" s="81"/>
    </row>
    <row r="488">
      <c r="AJ488" s="81"/>
      <c r="AK488" s="81"/>
    </row>
    <row r="489">
      <c r="AJ489" s="81"/>
      <c r="AK489" s="81"/>
    </row>
    <row r="490">
      <c r="AJ490" s="81"/>
      <c r="AK490" s="81"/>
    </row>
    <row r="491">
      <c r="AJ491" s="81"/>
      <c r="AK491" s="81"/>
    </row>
    <row r="492">
      <c r="AJ492" s="81"/>
      <c r="AK492" s="81"/>
    </row>
    <row r="493">
      <c r="AJ493" s="81"/>
      <c r="AK493" s="81"/>
    </row>
    <row r="494">
      <c r="AJ494" s="81"/>
      <c r="AK494" s="81"/>
    </row>
    <row r="495">
      <c r="AJ495" s="81"/>
      <c r="AK495" s="81"/>
    </row>
    <row r="496">
      <c r="AJ496" s="81"/>
      <c r="AK496" s="81"/>
    </row>
    <row r="497">
      <c r="AJ497" s="81"/>
      <c r="AK497" s="81"/>
    </row>
    <row r="498">
      <c r="AJ498" s="81"/>
      <c r="AK498" s="81"/>
    </row>
    <row r="499">
      <c r="AJ499" s="81"/>
      <c r="AK499" s="81"/>
    </row>
    <row r="500">
      <c r="AJ500" s="81"/>
      <c r="AK500" s="81"/>
    </row>
    <row r="501">
      <c r="AJ501" s="81"/>
      <c r="AK501" s="81"/>
    </row>
    <row r="502">
      <c r="AJ502" s="81"/>
      <c r="AK502" s="81"/>
    </row>
    <row r="503">
      <c r="AJ503" s="81"/>
      <c r="AK503" s="81"/>
    </row>
    <row r="504">
      <c r="AJ504" s="81"/>
      <c r="AK504" s="81"/>
    </row>
    <row r="505">
      <c r="AJ505" s="81"/>
      <c r="AK505" s="81"/>
    </row>
    <row r="506">
      <c r="AJ506" s="81"/>
      <c r="AK506" s="81"/>
    </row>
    <row r="507">
      <c r="AJ507" s="81"/>
      <c r="AK507" s="81"/>
    </row>
    <row r="508">
      <c r="AJ508" s="81"/>
      <c r="AK508" s="81"/>
    </row>
    <row r="509">
      <c r="AJ509" s="81"/>
      <c r="AK509" s="81"/>
    </row>
    <row r="510">
      <c r="AJ510" s="81"/>
      <c r="AK510" s="81"/>
    </row>
    <row r="511">
      <c r="AJ511" s="81"/>
      <c r="AK511" s="81"/>
    </row>
    <row r="512">
      <c r="AJ512" s="81"/>
      <c r="AK512" s="81"/>
    </row>
    <row r="513">
      <c r="AJ513" s="81"/>
      <c r="AK513" s="81"/>
    </row>
    <row r="514">
      <c r="AJ514" s="81"/>
      <c r="AK514" s="81"/>
    </row>
    <row r="515">
      <c r="AJ515" s="81"/>
      <c r="AK515" s="81"/>
    </row>
    <row r="516">
      <c r="AJ516" s="81"/>
      <c r="AK516" s="81"/>
    </row>
    <row r="517">
      <c r="AJ517" s="81"/>
      <c r="AK517" s="81"/>
    </row>
    <row r="518">
      <c r="AJ518" s="81"/>
      <c r="AK518" s="81"/>
    </row>
    <row r="519">
      <c r="AJ519" s="81"/>
      <c r="AK519" s="81"/>
    </row>
    <row r="520">
      <c r="AJ520" s="81"/>
      <c r="AK520" s="81"/>
    </row>
    <row r="521">
      <c r="AJ521" s="81"/>
      <c r="AK521" s="81"/>
    </row>
    <row r="522">
      <c r="AJ522" s="81"/>
      <c r="AK522" s="81"/>
    </row>
    <row r="523">
      <c r="AJ523" s="81"/>
      <c r="AK523" s="81"/>
    </row>
    <row r="524">
      <c r="AJ524" s="81"/>
      <c r="AK524" s="81"/>
    </row>
    <row r="525">
      <c r="AJ525" s="81"/>
      <c r="AK525" s="81"/>
    </row>
    <row r="526">
      <c r="AJ526" s="81"/>
      <c r="AK526" s="81"/>
    </row>
    <row r="527">
      <c r="AJ527" s="81"/>
      <c r="AK527" s="81"/>
    </row>
    <row r="528">
      <c r="AJ528" s="81"/>
      <c r="AK528" s="81"/>
    </row>
    <row r="529">
      <c r="AJ529" s="81"/>
      <c r="AK529" s="81"/>
    </row>
    <row r="530">
      <c r="AJ530" s="81"/>
      <c r="AK530" s="81"/>
    </row>
    <row r="531">
      <c r="AJ531" s="81"/>
      <c r="AK531" s="81"/>
    </row>
    <row r="532">
      <c r="AJ532" s="81"/>
      <c r="AK532" s="81"/>
    </row>
    <row r="533">
      <c r="AJ533" s="81"/>
      <c r="AK533" s="81"/>
    </row>
    <row r="534">
      <c r="AJ534" s="81"/>
      <c r="AK534" s="81"/>
    </row>
    <row r="535">
      <c r="AJ535" s="81"/>
      <c r="AK535" s="81"/>
    </row>
    <row r="536">
      <c r="AJ536" s="81"/>
      <c r="AK536" s="81"/>
    </row>
    <row r="537">
      <c r="AJ537" s="81"/>
      <c r="AK537" s="81"/>
    </row>
    <row r="538">
      <c r="AJ538" s="81"/>
      <c r="AK538" s="81"/>
    </row>
    <row r="539">
      <c r="AJ539" s="81"/>
      <c r="AK539" s="81"/>
    </row>
    <row r="540">
      <c r="AJ540" s="81"/>
      <c r="AK540" s="81"/>
    </row>
    <row r="541">
      <c r="AJ541" s="81"/>
      <c r="AK541" s="81"/>
    </row>
    <row r="542">
      <c r="AJ542" s="81"/>
      <c r="AK542" s="81"/>
    </row>
    <row r="543">
      <c r="AJ543" s="81"/>
      <c r="AK543" s="81"/>
    </row>
    <row r="544">
      <c r="AJ544" s="81"/>
      <c r="AK544" s="81"/>
    </row>
    <row r="545">
      <c r="AJ545" s="81"/>
      <c r="AK545" s="81"/>
    </row>
    <row r="546">
      <c r="AJ546" s="81"/>
      <c r="AK546" s="81"/>
    </row>
    <row r="547">
      <c r="AJ547" s="81"/>
      <c r="AK547" s="81"/>
    </row>
    <row r="548">
      <c r="AJ548" s="81"/>
      <c r="AK548" s="81"/>
    </row>
    <row r="549">
      <c r="AJ549" s="81"/>
      <c r="AK549" s="81"/>
    </row>
    <row r="550">
      <c r="AJ550" s="81"/>
      <c r="AK550" s="81"/>
    </row>
    <row r="551">
      <c r="AJ551" s="81"/>
      <c r="AK551" s="81"/>
    </row>
    <row r="552">
      <c r="AJ552" s="81"/>
      <c r="AK552" s="81"/>
    </row>
    <row r="553">
      <c r="AJ553" s="81"/>
      <c r="AK553" s="81"/>
    </row>
    <row r="554">
      <c r="AJ554" s="81"/>
      <c r="AK554" s="81"/>
    </row>
    <row r="555">
      <c r="AJ555" s="81"/>
      <c r="AK555" s="81"/>
    </row>
    <row r="556">
      <c r="AJ556" s="81"/>
      <c r="AK556" s="81"/>
    </row>
    <row r="557">
      <c r="AJ557" s="81"/>
      <c r="AK557" s="81"/>
    </row>
    <row r="558">
      <c r="AJ558" s="81"/>
      <c r="AK558" s="81"/>
    </row>
    <row r="559">
      <c r="AJ559" s="81"/>
      <c r="AK559" s="81"/>
    </row>
    <row r="560">
      <c r="AJ560" s="81"/>
      <c r="AK560" s="81"/>
    </row>
    <row r="561">
      <c r="AJ561" s="81"/>
      <c r="AK561" s="81"/>
    </row>
    <row r="562">
      <c r="AJ562" s="81"/>
      <c r="AK562" s="81"/>
    </row>
    <row r="563">
      <c r="AJ563" s="81"/>
      <c r="AK563" s="81"/>
    </row>
    <row r="564">
      <c r="AJ564" s="81"/>
      <c r="AK564" s="81"/>
    </row>
    <row r="565">
      <c r="AJ565" s="81"/>
      <c r="AK565" s="81"/>
    </row>
    <row r="566">
      <c r="AJ566" s="81"/>
      <c r="AK566" s="81"/>
    </row>
    <row r="567">
      <c r="AJ567" s="81"/>
      <c r="AK567" s="81"/>
    </row>
    <row r="568">
      <c r="AJ568" s="81"/>
      <c r="AK568" s="81"/>
    </row>
    <row r="569">
      <c r="AJ569" s="81"/>
      <c r="AK569" s="81"/>
    </row>
    <row r="570">
      <c r="AJ570" s="81"/>
      <c r="AK570" s="81"/>
    </row>
    <row r="571">
      <c r="AJ571" s="81"/>
      <c r="AK571" s="81"/>
    </row>
    <row r="572">
      <c r="AJ572" s="81"/>
      <c r="AK572" s="81"/>
    </row>
    <row r="573">
      <c r="AJ573" s="81"/>
      <c r="AK573" s="81"/>
    </row>
    <row r="574">
      <c r="AJ574" s="81"/>
      <c r="AK574" s="81"/>
    </row>
    <row r="575">
      <c r="AJ575" s="81"/>
      <c r="AK575" s="81"/>
    </row>
    <row r="576">
      <c r="AJ576" s="81"/>
      <c r="AK576" s="81"/>
    </row>
    <row r="577">
      <c r="AJ577" s="81"/>
      <c r="AK577" s="81"/>
    </row>
    <row r="578">
      <c r="AJ578" s="81"/>
      <c r="AK578" s="81"/>
    </row>
    <row r="579">
      <c r="AJ579" s="81"/>
      <c r="AK579" s="81"/>
    </row>
    <row r="580">
      <c r="AJ580" s="81"/>
      <c r="AK580" s="81"/>
    </row>
    <row r="581">
      <c r="AJ581" s="81"/>
      <c r="AK581" s="81"/>
    </row>
    <row r="582">
      <c r="AJ582" s="81"/>
      <c r="AK582" s="81"/>
    </row>
    <row r="583">
      <c r="AJ583" s="81"/>
      <c r="AK583" s="81"/>
    </row>
    <row r="584">
      <c r="AJ584" s="81"/>
      <c r="AK584" s="81"/>
    </row>
    <row r="585">
      <c r="AJ585" s="81"/>
      <c r="AK585" s="81"/>
    </row>
    <row r="586">
      <c r="AJ586" s="81"/>
      <c r="AK586" s="81"/>
    </row>
    <row r="587">
      <c r="AJ587" s="81"/>
      <c r="AK587" s="81"/>
    </row>
    <row r="588">
      <c r="AJ588" s="81"/>
      <c r="AK588" s="81"/>
    </row>
    <row r="589">
      <c r="AJ589" s="81"/>
      <c r="AK589" s="81"/>
    </row>
    <row r="590">
      <c r="AJ590" s="81"/>
      <c r="AK590" s="81"/>
    </row>
    <row r="591">
      <c r="AJ591" s="81"/>
      <c r="AK591" s="81"/>
    </row>
    <row r="592">
      <c r="AJ592" s="81"/>
      <c r="AK592" s="81"/>
    </row>
    <row r="593">
      <c r="AJ593" s="81"/>
      <c r="AK593" s="81"/>
    </row>
    <row r="594">
      <c r="AJ594" s="81"/>
      <c r="AK594" s="81"/>
    </row>
    <row r="595">
      <c r="AJ595" s="81"/>
      <c r="AK595" s="81"/>
    </row>
    <row r="596">
      <c r="AJ596" s="81"/>
      <c r="AK596" s="81"/>
    </row>
    <row r="597">
      <c r="AJ597" s="81"/>
      <c r="AK597" s="81"/>
    </row>
    <row r="598">
      <c r="AJ598" s="81"/>
      <c r="AK598" s="81"/>
    </row>
    <row r="599">
      <c r="AJ599" s="81"/>
      <c r="AK599" s="81"/>
    </row>
    <row r="600">
      <c r="AJ600" s="81"/>
      <c r="AK600" s="81"/>
    </row>
    <row r="601">
      <c r="AJ601" s="81"/>
      <c r="AK601" s="81"/>
    </row>
    <row r="602">
      <c r="AJ602" s="81"/>
      <c r="AK602" s="81"/>
    </row>
    <row r="603">
      <c r="AJ603" s="81"/>
      <c r="AK603" s="81"/>
    </row>
    <row r="604">
      <c r="AJ604" s="81"/>
      <c r="AK604" s="81"/>
    </row>
    <row r="605">
      <c r="AJ605" s="81"/>
      <c r="AK605" s="81"/>
    </row>
    <row r="606">
      <c r="AJ606" s="81"/>
      <c r="AK606" s="81"/>
    </row>
    <row r="607">
      <c r="AJ607" s="81"/>
      <c r="AK607" s="81"/>
    </row>
    <row r="608">
      <c r="AJ608" s="81"/>
      <c r="AK608" s="81"/>
    </row>
    <row r="609">
      <c r="AJ609" s="81"/>
      <c r="AK609" s="81"/>
    </row>
    <row r="610">
      <c r="AJ610" s="81"/>
      <c r="AK610" s="81"/>
    </row>
    <row r="611">
      <c r="AJ611" s="81"/>
      <c r="AK611" s="81"/>
    </row>
    <row r="612">
      <c r="AJ612" s="81"/>
      <c r="AK612" s="81"/>
    </row>
    <row r="613">
      <c r="AJ613" s="81"/>
      <c r="AK613" s="81"/>
    </row>
    <row r="614">
      <c r="AJ614" s="81"/>
      <c r="AK614" s="81"/>
    </row>
    <row r="615">
      <c r="AJ615" s="81"/>
      <c r="AK615" s="81"/>
    </row>
    <row r="616">
      <c r="AJ616" s="81"/>
      <c r="AK616" s="81"/>
    </row>
    <row r="617">
      <c r="AJ617" s="81"/>
      <c r="AK617" s="81"/>
    </row>
    <row r="618">
      <c r="AJ618" s="81"/>
      <c r="AK618" s="81"/>
    </row>
    <row r="619">
      <c r="AJ619" s="81"/>
      <c r="AK619" s="81"/>
    </row>
    <row r="620">
      <c r="AJ620" s="81"/>
      <c r="AK620" s="81"/>
    </row>
    <row r="621">
      <c r="AJ621" s="81"/>
      <c r="AK621" s="81"/>
    </row>
    <row r="622">
      <c r="AJ622" s="81"/>
      <c r="AK622" s="81"/>
    </row>
    <row r="623">
      <c r="AJ623" s="81"/>
      <c r="AK623" s="81"/>
    </row>
    <row r="624">
      <c r="AJ624" s="81"/>
      <c r="AK624" s="81"/>
    </row>
    <row r="625">
      <c r="AJ625" s="81"/>
      <c r="AK625" s="81"/>
    </row>
    <row r="626">
      <c r="AJ626" s="81"/>
      <c r="AK626" s="81"/>
    </row>
    <row r="627">
      <c r="AJ627" s="81"/>
      <c r="AK627" s="81"/>
    </row>
    <row r="628">
      <c r="AJ628" s="81"/>
      <c r="AK628" s="81"/>
    </row>
    <row r="629">
      <c r="AJ629" s="81"/>
      <c r="AK629" s="81"/>
    </row>
    <row r="630">
      <c r="AJ630" s="81"/>
      <c r="AK630" s="81"/>
    </row>
    <row r="631">
      <c r="AJ631" s="81"/>
      <c r="AK631" s="81"/>
    </row>
    <row r="632">
      <c r="AJ632" s="81"/>
      <c r="AK632" s="81"/>
    </row>
    <row r="633">
      <c r="AJ633" s="81"/>
      <c r="AK633" s="81"/>
    </row>
    <row r="634">
      <c r="AJ634" s="81"/>
      <c r="AK634" s="81"/>
    </row>
    <row r="635">
      <c r="AJ635" s="81"/>
      <c r="AK635" s="81"/>
    </row>
    <row r="636">
      <c r="AJ636" s="81"/>
      <c r="AK636" s="81"/>
    </row>
    <row r="637">
      <c r="AJ637" s="81"/>
      <c r="AK637" s="81"/>
    </row>
    <row r="638">
      <c r="AJ638" s="81"/>
      <c r="AK638" s="81"/>
    </row>
    <row r="639">
      <c r="AJ639" s="81"/>
      <c r="AK639" s="81"/>
    </row>
    <row r="640">
      <c r="AJ640" s="81"/>
      <c r="AK640" s="81"/>
    </row>
    <row r="641">
      <c r="AJ641" s="81"/>
      <c r="AK641" s="81"/>
    </row>
    <row r="642">
      <c r="AJ642" s="81"/>
      <c r="AK642" s="81"/>
    </row>
    <row r="643">
      <c r="AJ643" s="81"/>
      <c r="AK643" s="81"/>
    </row>
    <row r="644">
      <c r="AJ644" s="81"/>
      <c r="AK644" s="81"/>
    </row>
    <row r="645">
      <c r="AJ645" s="81"/>
      <c r="AK645" s="81"/>
    </row>
    <row r="646">
      <c r="AJ646" s="81"/>
      <c r="AK646" s="81"/>
    </row>
    <row r="647">
      <c r="AJ647" s="81"/>
      <c r="AK647" s="81"/>
    </row>
    <row r="648">
      <c r="AJ648" s="81"/>
      <c r="AK648" s="81"/>
    </row>
    <row r="649">
      <c r="AJ649" s="81"/>
      <c r="AK649" s="81"/>
    </row>
    <row r="650">
      <c r="AJ650" s="81"/>
      <c r="AK650" s="81"/>
    </row>
    <row r="651">
      <c r="AJ651" s="81"/>
      <c r="AK651" s="81"/>
    </row>
    <row r="652">
      <c r="AJ652" s="81"/>
      <c r="AK652" s="81"/>
    </row>
    <row r="653">
      <c r="AJ653" s="81"/>
      <c r="AK653" s="81"/>
    </row>
    <row r="654">
      <c r="AJ654" s="81"/>
      <c r="AK654" s="81"/>
    </row>
    <row r="655">
      <c r="AJ655" s="81"/>
      <c r="AK655" s="81"/>
    </row>
    <row r="656">
      <c r="AJ656" s="81"/>
      <c r="AK656" s="81"/>
    </row>
    <row r="657">
      <c r="AJ657" s="81"/>
      <c r="AK657" s="81"/>
    </row>
    <row r="658">
      <c r="AJ658" s="81"/>
      <c r="AK658" s="81"/>
    </row>
    <row r="659">
      <c r="AJ659" s="81"/>
      <c r="AK659" s="81"/>
    </row>
    <row r="660">
      <c r="AJ660" s="81"/>
      <c r="AK660" s="81"/>
    </row>
    <row r="661">
      <c r="AJ661" s="81"/>
      <c r="AK661" s="81"/>
    </row>
    <row r="662">
      <c r="AJ662" s="81"/>
      <c r="AK662" s="81"/>
    </row>
    <row r="663">
      <c r="AJ663" s="81"/>
      <c r="AK663" s="81"/>
    </row>
    <row r="664">
      <c r="AJ664" s="81"/>
      <c r="AK664" s="81"/>
    </row>
    <row r="665">
      <c r="AJ665" s="81"/>
      <c r="AK665" s="81"/>
    </row>
    <row r="666">
      <c r="AJ666" s="81"/>
      <c r="AK666" s="81"/>
    </row>
    <row r="667">
      <c r="AJ667" s="81"/>
      <c r="AK667" s="81"/>
    </row>
    <row r="668">
      <c r="AJ668" s="81"/>
      <c r="AK668" s="81"/>
    </row>
    <row r="669">
      <c r="AJ669" s="81"/>
      <c r="AK669" s="81"/>
    </row>
    <row r="670">
      <c r="AJ670" s="81"/>
      <c r="AK670" s="81"/>
    </row>
    <row r="671">
      <c r="AJ671" s="81"/>
      <c r="AK671" s="81"/>
    </row>
    <row r="672">
      <c r="AJ672" s="81"/>
      <c r="AK672" s="81"/>
    </row>
    <row r="673">
      <c r="AJ673" s="81"/>
      <c r="AK673" s="81"/>
    </row>
    <row r="674">
      <c r="AJ674" s="81"/>
      <c r="AK674" s="81"/>
    </row>
    <row r="675">
      <c r="AJ675" s="81"/>
      <c r="AK675" s="81"/>
    </row>
    <row r="676">
      <c r="AJ676" s="81"/>
      <c r="AK676" s="81"/>
    </row>
    <row r="677">
      <c r="AJ677" s="81"/>
      <c r="AK677" s="81"/>
    </row>
    <row r="678">
      <c r="AJ678" s="81"/>
      <c r="AK678" s="81"/>
    </row>
    <row r="679">
      <c r="AJ679" s="81"/>
      <c r="AK679" s="81"/>
    </row>
    <row r="680">
      <c r="AJ680" s="81"/>
      <c r="AK680" s="81"/>
    </row>
    <row r="681">
      <c r="AJ681" s="81"/>
      <c r="AK681" s="81"/>
    </row>
    <row r="682">
      <c r="AJ682" s="81"/>
      <c r="AK682" s="81"/>
    </row>
    <row r="683">
      <c r="AJ683" s="81"/>
      <c r="AK683" s="81"/>
    </row>
    <row r="684">
      <c r="AJ684" s="81"/>
      <c r="AK684" s="81"/>
    </row>
    <row r="685">
      <c r="AJ685" s="81"/>
      <c r="AK685" s="81"/>
    </row>
    <row r="686">
      <c r="AJ686" s="81"/>
      <c r="AK686" s="81"/>
    </row>
    <row r="687">
      <c r="AJ687" s="81"/>
      <c r="AK687" s="81"/>
    </row>
    <row r="688">
      <c r="AJ688" s="81"/>
      <c r="AK688" s="81"/>
    </row>
    <row r="689">
      <c r="AJ689" s="81"/>
      <c r="AK689" s="81"/>
    </row>
    <row r="690">
      <c r="AJ690" s="81"/>
      <c r="AK690" s="81"/>
    </row>
    <row r="691">
      <c r="AJ691" s="81"/>
      <c r="AK691" s="81"/>
    </row>
    <row r="692">
      <c r="AJ692" s="81"/>
      <c r="AK692" s="81"/>
    </row>
    <row r="693">
      <c r="AJ693" s="81"/>
      <c r="AK693" s="81"/>
    </row>
    <row r="694">
      <c r="AJ694" s="81"/>
      <c r="AK694" s="81"/>
    </row>
    <row r="695">
      <c r="AJ695" s="81"/>
      <c r="AK695" s="81"/>
    </row>
    <row r="696">
      <c r="AJ696" s="81"/>
      <c r="AK696" s="81"/>
    </row>
    <row r="697">
      <c r="AJ697" s="81"/>
      <c r="AK697" s="81"/>
    </row>
    <row r="698">
      <c r="AJ698" s="81"/>
      <c r="AK698" s="81"/>
    </row>
    <row r="699">
      <c r="AJ699" s="81"/>
      <c r="AK699" s="81"/>
    </row>
    <row r="700">
      <c r="AJ700" s="81"/>
      <c r="AK700" s="81"/>
    </row>
    <row r="701">
      <c r="AJ701" s="81"/>
      <c r="AK701" s="81"/>
    </row>
    <row r="702">
      <c r="AJ702" s="81"/>
      <c r="AK702" s="81"/>
    </row>
    <row r="703">
      <c r="AJ703" s="81"/>
      <c r="AK703" s="81"/>
    </row>
    <row r="704">
      <c r="AJ704" s="81"/>
      <c r="AK704" s="81"/>
    </row>
    <row r="705">
      <c r="AJ705" s="81"/>
      <c r="AK705" s="81"/>
    </row>
    <row r="706">
      <c r="AJ706" s="81"/>
      <c r="AK706" s="81"/>
    </row>
    <row r="707">
      <c r="AJ707" s="81"/>
      <c r="AK707" s="81"/>
    </row>
    <row r="708">
      <c r="AJ708" s="81"/>
      <c r="AK708" s="81"/>
    </row>
    <row r="709">
      <c r="AJ709" s="81"/>
      <c r="AK709" s="81"/>
    </row>
    <row r="710">
      <c r="AJ710" s="81"/>
      <c r="AK710" s="81"/>
    </row>
    <row r="711">
      <c r="AJ711" s="81"/>
      <c r="AK711" s="81"/>
    </row>
    <row r="712">
      <c r="AJ712" s="81"/>
      <c r="AK712" s="81"/>
    </row>
    <row r="713">
      <c r="AJ713" s="81"/>
      <c r="AK713" s="81"/>
    </row>
    <row r="714">
      <c r="AJ714" s="81"/>
      <c r="AK714" s="81"/>
    </row>
    <row r="715">
      <c r="AJ715" s="81"/>
      <c r="AK715" s="81"/>
    </row>
    <row r="716">
      <c r="AJ716" s="81"/>
      <c r="AK716" s="81"/>
    </row>
    <row r="717">
      <c r="AJ717" s="81"/>
      <c r="AK717" s="81"/>
    </row>
    <row r="718">
      <c r="AJ718" s="81"/>
      <c r="AK718" s="81"/>
    </row>
    <row r="719">
      <c r="AJ719" s="81"/>
      <c r="AK719" s="81"/>
    </row>
    <row r="720">
      <c r="AJ720" s="81"/>
      <c r="AK720" s="81"/>
    </row>
    <row r="721">
      <c r="AJ721" s="81"/>
      <c r="AK721" s="81"/>
    </row>
    <row r="722">
      <c r="AJ722" s="81"/>
      <c r="AK722" s="81"/>
    </row>
    <row r="723">
      <c r="AJ723" s="81"/>
      <c r="AK723" s="81"/>
    </row>
    <row r="724">
      <c r="AJ724" s="81"/>
      <c r="AK724" s="81"/>
    </row>
    <row r="725">
      <c r="AJ725" s="81"/>
      <c r="AK725" s="81"/>
    </row>
    <row r="726">
      <c r="AJ726" s="81"/>
      <c r="AK726" s="81"/>
    </row>
    <row r="727">
      <c r="AJ727" s="81"/>
      <c r="AK727" s="81"/>
    </row>
    <row r="728">
      <c r="AJ728" s="81"/>
      <c r="AK728" s="81"/>
    </row>
    <row r="729">
      <c r="AJ729" s="81"/>
      <c r="AK729" s="81"/>
    </row>
    <row r="730">
      <c r="AJ730" s="81"/>
      <c r="AK730" s="81"/>
    </row>
    <row r="731">
      <c r="AJ731" s="81"/>
      <c r="AK731" s="81"/>
    </row>
    <row r="732">
      <c r="AJ732" s="81"/>
      <c r="AK732" s="81"/>
    </row>
    <row r="733">
      <c r="AJ733" s="81"/>
      <c r="AK733" s="81"/>
    </row>
    <row r="734">
      <c r="AJ734" s="81"/>
      <c r="AK734" s="81"/>
    </row>
    <row r="735">
      <c r="AJ735" s="81"/>
      <c r="AK735" s="81"/>
    </row>
    <row r="736">
      <c r="AJ736" s="81"/>
      <c r="AK736" s="81"/>
    </row>
    <row r="737">
      <c r="AJ737" s="81"/>
      <c r="AK737" s="81"/>
    </row>
    <row r="738">
      <c r="AJ738" s="81"/>
      <c r="AK738" s="81"/>
    </row>
    <row r="739">
      <c r="AJ739" s="81"/>
      <c r="AK739" s="81"/>
    </row>
    <row r="740">
      <c r="AJ740" s="81"/>
      <c r="AK740" s="81"/>
    </row>
    <row r="741">
      <c r="AJ741" s="81"/>
      <c r="AK741" s="81"/>
    </row>
    <row r="742">
      <c r="AJ742" s="81"/>
      <c r="AK742" s="81"/>
    </row>
    <row r="743">
      <c r="AJ743" s="81"/>
      <c r="AK743" s="81"/>
    </row>
    <row r="744">
      <c r="AJ744" s="81"/>
      <c r="AK744" s="81"/>
    </row>
    <row r="745">
      <c r="AJ745" s="81"/>
      <c r="AK745" s="81"/>
    </row>
    <row r="746">
      <c r="AJ746" s="81"/>
      <c r="AK746" s="81"/>
    </row>
    <row r="747">
      <c r="AJ747" s="81"/>
      <c r="AK747" s="81"/>
    </row>
    <row r="748">
      <c r="AJ748" s="81"/>
      <c r="AK748" s="81"/>
    </row>
    <row r="749">
      <c r="AJ749" s="81"/>
      <c r="AK749" s="81"/>
    </row>
    <row r="750">
      <c r="AJ750" s="81"/>
      <c r="AK750" s="81"/>
    </row>
    <row r="751">
      <c r="AJ751" s="81"/>
      <c r="AK751" s="81"/>
    </row>
    <row r="752">
      <c r="AJ752" s="81"/>
      <c r="AK752" s="81"/>
    </row>
    <row r="753">
      <c r="AJ753" s="81"/>
      <c r="AK753" s="81"/>
    </row>
    <row r="754">
      <c r="AJ754" s="81"/>
      <c r="AK754" s="81"/>
    </row>
    <row r="755">
      <c r="AJ755" s="81"/>
      <c r="AK755" s="81"/>
    </row>
    <row r="756">
      <c r="AJ756" s="81"/>
      <c r="AK756" s="81"/>
    </row>
    <row r="757">
      <c r="AJ757" s="81"/>
      <c r="AK757" s="81"/>
    </row>
    <row r="758">
      <c r="AJ758" s="81"/>
      <c r="AK758" s="81"/>
    </row>
    <row r="759">
      <c r="AJ759" s="81"/>
      <c r="AK759" s="81"/>
    </row>
    <row r="760">
      <c r="AJ760" s="81"/>
      <c r="AK760" s="81"/>
    </row>
    <row r="761">
      <c r="AJ761" s="81"/>
      <c r="AK761" s="81"/>
    </row>
    <row r="762">
      <c r="AJ762" s="81"/>
      <c r="AK762" s="81"/>
    </row>
    <row r="763">
      <c r="AJ763" s="81"/>
      <c r="AK763" s="81"/>
    </row>
    <row r="764">
      <c r="AJ764" s="81"/>
      <c r="AK764" s="81"/>
    </row>
    <row r="765">
      <c r="AJ765" s="81"/>
      <c r="AK765" s="81"/>
    </row>
    <row r="766">
      <c r="AJ766" s="81"/>
      <c r="AK766" s="81"/>
    </row>
    <row r="767">
      <c r="AJ767" s="81"/>
      <c r="AK767" s="81"/>
    </row>
    <row r="768">
      <c r="AJ768" s="81"/>
      <c r="AK768" s="81"/>
    </row>
    <row r="769">
      <c r="AJ769" s="81"/>
      <c r="AK769" s="81"/>
    </row>
    <row r="770">
      <c r="AJ770" s="81"/>
      <c r="AK770" s="81"/>
    </row>
    <row r="771">
      <c r="AJ771" s="81"/>
      <c r="AK771" s="81"/>
    </row>
    <row r="772">
      <c r="AJ772" s="81"/>
      <c r="AK772" s="81"/>
    </row>
    <row r="773">
      <c r="AJ773" s="81"/>
      <c r="AK773" s="81"/>
    </row>
    <row r="774">
      <c r="AJ774" s="81"/>
      <c r="AK774" s="81"/>
    </row>
    <row r="775">
      <c r="AJ775" s="81"/>
      <c r="AK775" s="81"/>
    </row>
    <row r="776">
      <c r="AJ776" s="81"/>
      <c r="AK776" s="81"/>
    </row>
    <row r="777">
      <c r="AJ777" s="81"/>
      <c r="AK777" s="81"/>
    </row>
    <row r="778">
      <c r="AJ778" s="81"/>
      <c r="AK778" s="81"/>
    </row>
    <row r="779">
      <c r="AJ779" s="81"/>
      <c r="AK779" s="81"/>
    </row>
    <row r="780">
      <c r="AJ780" s="81"/>
      <c r="AK780" s="81"/>
    </row>
    <row r="781">
      <c r="AJ781" s="81"/>
      <c r="AK781" s="81"/>
    </row>
    <row r="782">
      <c r="AJ782" s="81"/>
      <c r="AK782" s="81"/>
    </row>
    <row r="783">
      <c r="AJ783" s="81"/>
      <c r="AK783" s="81"/>
    </row>
    <row r="784">
      <c r="AJ784" s="81"/>
      <c r="AK784" s="81"/>
    </row>
    <row r="785">
      <c r="AJ785" s="81"/>
      <c r="AK785" s="81"/>
    </row>
    <row r="786">
      <c r="AJ786" s="81"/>
      <c r="AK786" s="81"/>
    </row>
    <row r="787">
      <c r="AJ787" s="81"/>
      <c r="AK787" s="81"/>
    </row>
    <row r="788">
      <c r="AJ788" s="81"/>
      <c r="AK788" s="81"/>
    </row>
    <row r="789">
      <c r="AJ789" s="81"/>
      <c r="AK789" s="81"/>
    </row>
    <row r="790">
      <c r="AJ790" s="81"/>
      <c r="AK790" s="81"/>
    </row>
    <row r="791">
      <c r="AJ791" s="81"/>
      <c r="AK791" s="81"/>
    </row>
    <row r="792">
      <c r="AJ792" s="81"/>
      <c r="AK792" s="81"/>
    </row>
    <row r="793">
      <c r="AJ793" s="81"/>
      <c r="AK793" s="81"/>
    </row>
    <row r="794">
      <c r="AJ794" s="81"/>
      <c r="AK794" s="81"/>
    </row>
    <row r="795">
      <c r="AJ795" s="81"/>
      <c r="AK795" s="81"/>
    </row>
    <row r="796">
      <c r="AJ796" s="81"/>
      <c r="AK796" s="81"/>
    </row>
    <row r="797">
      <c r="AJ797" s="81"/>
      <c r="AK797" s="81"/>
    </row>
    <row r="798">
      <c r="AJ798" s="81"/>
      <c r="AK798" s="81"/>
    </row>
    <row r="799">
      <c r="AJ799" s="81"/>
      <c r="AK799" s="81"/>
    </row>
    <row r="800">
      <c r="AJ800" s="81"/>
      <c r="AK800" s="81"/>
    </row>
    <row r="801">
      <c r="AJ801" s="81"/>
      <c r="AK801" s="81"/>
    </row>
    <row r="802">
      <c r="AJ802" s="81"/>
      <c r="AK802" s="81"/>
    </row>
    <row r="803">
      <c r="AJ803" s="81"/>
      <c r="AK803" s="81"/>
    </row>
    <row r="804">
      <c r="AJ804" s="81"/>
      <c r="AK804" s="81"/>
    </row>
    <row r="805">
      <c r="AJ805" s="81"/>
      <c r="AK805" s="81"/>
    </row>
    <row r="806">
      <c r="AJ806" s="81"/>
      <c r="AK806" s="81"/>
    </row>
    <row r="807">
      <c r="AJ807" s="81"/>
      <c r="AK807" s="81"/>
    </row>
    <row r="808">
      <c r="AJ808" s="81"/>
      <c r="AK808" s="81"/>
    </row>
    <row r="809">
      <c r="AJ809" s="81"/>
      <c r="AK809" s="81"/>
    </row>
    <row r="810">
      <c r="AJ810" s="81"/>
      <c r="AK810" s="81"/>
    </row>
    <row r="811">
      <c r="AJ811" s="81"/>
      <c r="AK811" s="81"/>
    </row>
    <row r="812">
      <c r="AJ812" s="81"/>
      <c r="AK812" s="81"/>
    </row>
    <row r="813">
      <c r="AJ813" s="81"/>
      <c r="AK813" s="81"/>
    </row>
    <row r="814">
      <c r="AJ814" s="81"/>
      <c r="AK814" s="81"/>
    </row>
    <row r="815">
      <c r="AJ815" s="81"/>
      <c r="AK815" s="81"/>
    </row>
    <row r="816">
      <c r="AJ816" s="81"/>
      <c r="AK816" s="81"/>
    </row>
    <row r="817">
      <c r="AJ817" s="81"/>
      <c r="AK817" s="81"/>
    </row>
    <row r="818">
      <c r="AJ818" s="81"/>
      <c r="AK818" s="81"/>
    </row>
    <row r="819">
      <c r="AJ819" s="81"/>
      <c r="AK819" s="81"/>
    </row>
    <row r="820">
      <c r="AJ820" s="81"/>
      <c r="AK820" s="81"/>
    </row>
    <row r="821">
      <c r="AJ821" s="81"/>
      <c r="AK821" s="81"/>
    </row>
    <row r="822">
      <c r="AJ822" s="81"/>
      <c r="AK822" s="81"/>
    </row>
    <row r="823">
      <c r="AJ823" s="81"/>
      <c r="AK823" s="81"/>
    </row>
    <row r="824">
      <c r="AJ824" s="81"/>
      <c r="AK824" s="81"/>
    </row>
    <row r="825">
      <c r="AJ825" s="81"/>
      <c r="AK825" s="81"/>
    </row>
    <row r="826">
      <c r="AJ826" s="81"/>
      <c r="AK826" s="81"/>
    </row>
    <row r="827">
      <c r="AJ827" s="81"/>
      <c r="AK827" s="81"/>
    </row>
    <row r="828">
      <c r="AJ828" s="81"/>
      <c r="AK828" s="81"/>
    </row>
    <row r="829">
      <c r="AJ829" s="81"/>
      <c r="AK829" s="81"/>
    </row>
    <row r="830">
      <c r="AJ830" s="81"/>
      <c r="AK830" s="81"/>
    </row>
    <row r="831">
      <c r="AJ831" s="81"/>
      <c r="AK831" s="81"/>
    </row>
    <row r="832">
      <c r="AJ832" s="81"/>
      <c r="AK832" s="81"/>
    </row>
    <row r="833">
      <c r="AJ833" s="81"/>
      <c r="AK833" s="81"/>
    </row>
    <row r="834">
      <c r="AJ834" s="81"/>
      <c r="AK834" s="81"/>
    </row>
    <row r="835">
      <c r="AJ835" s="81"/>
      <c r="AK835" s="81"/>
    </row>
    <row r="836">
      <c r="AJ836" s="81"/>
      <c r="AK836" s="81"/>
    </row>
    <row r="837">
      <c r="AJ837" s="81"/>
      <c r="AK837" s="81"/>
    </row>
    <row r="838">
      <c r="AJ838" s="81"/>
      <c r="AK838" s="81"/>
    </row>
    <row r="839">
      <c r="AJ839" s="81"/>
      <c r="AK839" s="81"/>
    </row>
    <row r="840">
      <c r="AJ840" s="81"/>
      <c r="AK840" s="81"/>
    </row>
    <row r="841">
      <c r="AJ841" s="81"/>
      <c r="AK841" s="81"/>
    </row>
    <row r="842">
      <c r="AJ842" s="81"/>
      <c r="AK842" s="81"/>
    </row>
    <row r="843">
      <c r="AJ843" s="81"/>
      <c r="AK843" s="81"/>
    </row>
    <row r="844">
      <c r="AJ844" s="81"/>
      <c r="AK844" s="81"/>
    </row>
    <row r="845">
      <c r="AJ845" s="81"/>
      <c r="AK845" s="81"/>
    </row>
    <row r="846">
      <c r="AJ846" s="81"/>
      <c r="AK846" s="81"/>
    </row>
    <row r="847">
      <c r="AJ847" s="81"/>
      <c r="AK847" s="81"/>
    </row>
    <row r="848">
      <c r="AJ848" s="81"/>
      <c r="AK848" s="81"/>
    </row>
    <row r="849">
      <c r="AJ849" s="81"/>
      <c r="AK849" s="81"/>
    </row>
    <row r="850">
      <c r="AJ850" s="81"/>
      <c r="AK850" s="81"/>
    </row>
    <row r="851">
      <c r="AJ851" s="81"/>
      <c r="AK851" s="81"/>
    </row>
    <row r="852">
      <c r="AJ852" s="81"/>
      <c r="AK852" s="81"/>
    </row>
    <row r="853">
      <c r="AJ853" s="81"/>
      <c r="AK853" s="81"/>
    </row>
    <row r="854">
      <c r="AJ854" s="81"/>
      <c r="AK854" s="81"/>
    </row>
    <row r="855">
      <c r="AJ855" s="81"/>
      <c r="AK855" s="81"/>
    </row>
    <row r="856">
      <c r="AJ856" s="81"/>
      <c r="AK856" s="81"/>
    </row>
    <row r="857">
      <c r="AJ857" s="81"/>
      <c r="AK857" s="81"/>
    </row>
    <row r="858">
      <c r="AJ858" s="81"/>
      <c r="AK858" s="81"/>
    </row>
    <row r="859">
      <c r="AJ859" s="81"/>
      <c r="AK859" s="81"/>
    </row>
    <row r="860">
      <c r="AJ860" s="81"/>
      <c r="AK860" s="81"/>
    </row>
    <row r="861">
      <c r="AJ861" s="81"/>
      <c r="AK861" s="81"/>
    </row>
    <row r="862">
      <c r="AJ862" s="81"/>
      <c r="AK862" s="81"/>
    </row>
    <row r="863">
      <c r="AJ863" s="81"/>
      <c r="AK863" s="81"/>
    </row>
    <row r="864">
      <c r="AJ864" s="81"/>
      <c r="AK864" s="81"/>
    </row>
    <row r="865">
      <c r="AJ865" s="81"/>
      <c r="AK865" s="81"/>
    </row>
    <row r="866">
      <c r="AJ866" s="81"/>
      <c r="AK866" s="81"/>
    </row>
    <row r="867">
      <c r="AJ867" s="81"/>
      <c r="AK867" s="81"/>
    </row>
    <row r="868">
      <c r="AJ868" s="81"/>
      <c r="AK868" s="81"/>
    </row>
    <row r="869">
      <c r="AJ869" s="81"/>
      <c r="AK869" s="81"/>
    </row>
    <row r="870">
      <c r="AJ870" s="81"/>
      <c r="AK870" s="81"/>
    </row>
    <row r="871">
      <c r="AJ871" s="81"/>
      <c r="AK871" s="81"/>
    </row>
    <row r="872">
      <c r="AJ872" s="81"/>
      <c r="AK872" s="81"/>
    </row>
    <row r="873">
      <c r="AJ873" s="81"/>
      <c r="AK873" s="81"/>
    </row>
    <row r="874">
      <c r="AJ874" s="81"/>
      <c r="AK874" s="81"/>
    </row>
    <row r="875">
      <c r="AJ875" s="81"/>
      <c r="AK875" s="81"/>
    </row>
    <row r="876">
      <c r="AJ876" s="81"/>
      <c r="AK876" s="81"/>
    </row>
    <row r="877">
      <c r="AJ877" s="81"/>
      <c r="AK877" s="81"/>
    </row>
    <row r="878">
      <c r="AJ878" s="81"/>
      <c r="AK878" s="81"/>
    </row>
    <row r="879">
      <c r="AJ879" s="81"/>
      <c r="AK879" s="81"/>
    </row>
    <row r="880">
      <c r="AJ880" s="81"/>
      <c r="AK880" s="81"/>
    </row>
    <row r="881">
      <c r="AJ881" s="81"/>
      <c r="AK881" s="81"/>
    </row>
    <row r="882">
      <c r="AJ882" s="81"/>
      <c r="AK882" s="81"/>
    </row>
    <row r="883">
      <c r="AJ883" s="81"/>
      <c r="AK883" s="81"/>
    </row>
    <row r="884">
      <c r="AJ884" s="81"/>
      <c r="AK884" s="81"/>
    </row>
    <row r="885">
      <c r="AJ885" s="81"/>
      <c r="AK885" s="81"/>
    </row>
    <row r="886">
      <c r="AJ886" s="81"/>
      <c r="AK886" s="81"/>
    </row>
    <row r="887">
      <c r="AJ887" s="81"/>
      <c r="AK887" s="81"/>
    </row>
    <row r="888">
      <c r="AJ888" s="81"/>
      <c r="AK888" s="81"/>
    </row>
    <row r="889">
      <c r="AJ889" s="81"/>
      <c r="AK889" s="81"/>
    </row>
    <row r="890">
      <c r="AJ890" s="81"/>
      <c r="AK890" s="81"/>
    </row>
    <row r="891">
      <c r="AJ891" s="81"/>
      <c r="AK891" s="81"/>
    </row>
    <row r="892">
      <c r="AJ892" s="81"/>
      <c r="AK892" s="81"/>
    </row>
    <row r="893">
      <c r="AJ893" s="81"/>
      <c r="AK893" s="81"/>
    </row>
    <row r="894">
      <c r="AJ894" s="81"/>
      <c r="AK894" s="81"/>
    </row>
    <row r="895">
      <c r="AJ895" s="81"/>
      <c r="AK895" s="81"/>
    </row>
    <row r="896">
      <c r="AJ896" s="81"/>
      <c r="AK896" s="81"/>
    </row>
    <row r="897">
      <c r="AJ897" s="81"/>
      <c r="AK897" s="81"/>
    </row>
    <row r="898">
      <c r="AJ898" s="81"/>
      <c r="AK898" s="81"/>
    </row>
    <row r="899">
      <c r="AJ899" s="81"/>
      <c r="AK899" s="81"/>
    </row>
    <row r="900">
      <c r="AJ900" s="81"/>
      <c r="AK900" s="81"/>
    </row>
    <row r="901">
      <c r="AJ901" s="81"/>
      <c r="AK901" s="81"/>
    </row>
    <row r="902">
      <c r="AJ902" s="81"/>
      <c r="AK902" s="81"/>
    </row>
    <row r="903">
      <c r="AJ903" s="81"/>
      <c r="AK903" s="81"/>
    </row>
    <row r="904">
      <c r="AJ904" s="81"/>
      <c r="AK904" s="81"/>
    </row>
    <row r="905">
      <c r="AJ905" s="81"/>
      <c r="AK905" s="81"/>
    </row>
    <row r="906">
      <c r="AJ906" s="81"/>
      <c r="AK906" s="81"/>
    </row>
    <row r="907">
      <c r="AJ907" s="81"/>
      <c r="AK907" s="81"/>
    </row>
    <row r="908">
      <c r="AJ908" s="81"/>
      <c r="AK908" s="81"/>
    </row>
    <row r="909">
      <c r="AJ909" s="81"/>
      <c r="AK909" s="81"/>
    </row>
    <row r="910">
      <c r="AJ910" s="81"/>
      <c r="AK910" s="81"/>
    </row>
    <row r="911">
      <c r="AJ911" s="81"/>
      <c r="AK911" s="81"/>
    </row>
    <row r="912">
      <c r="AJ912" s="81"/>
      <c r="AK912" s="81"/>
    </row>
    <row r="913">
      <c r="AJ913" s="81"/>
      <c r="AK913" s="81"/>
    </row>
    <row r="914">
      <c r="AJ914" s="81"/>
      <c r="AK914" s="81"/>
    </row>
    <row r="915">
      <c r="AJ915" s="81"/>
      <c r="AK915" s="81"/>
    </row>
    <row r="916">
      <c r="AJ916" s="81"/>
      <c r="AK916" s="81"/>
    </row>
    <row r="917">
      <c r="AJ917" s="81"/>
      <c r="AK917" s="81"/>
    </row>
    <row r="918">
      <c r="AJ918" s="81"/>
      <c r="AK918" s="81"/>
    </row>
    <row r="919">
      <c r="AJ919" s="81"/>
      <c r="AK919" s="81"/>
    </row>
    <row r="920">
      <c r="AJ920" s="81"/>
      <c r="AK920" s="81"/>
    </row>
    <row r="921">
      <c r="AJ921" s="81"/>
      <c r="AK921" s="81"/>
    </row>
    <row r="922">
      <c r="AJ922" s="81"/>
      <c r="AK922" s="81"/>
    </row>
    <row r="923">
      <c r="AJ923" s="81"/>
      <c r="AK923" s="81"/>
    </row>
    <row r="924">
      <c r="AJ924" s="81"/>
      <c r="AK924" s="81"/>
    </row>
    <row r="925">
      <c r="AJ925" s="81"/>
      <c r="AK925" s="81"/>
    </row>
    <row r="926">
      <c r="AJ926" s="81"/>
      <c r="AK926" s="81"/>
    </row>
    <row r="927">
      <c r="AJ927" s="81"/>
      <c r="AK927" s="81"/>
    </row>
    <row r="928">
      <c r="AJ928" s="81"/>
      <c r="AK928" s="81"/>
    </row>
    <row r="929">
      <c r="AJ929" s="81"/>
      <c r="AK929" s="81"/>
    </row>
    <row r="930">
      <c r="AJ930" s="81"/>
      <c r="AK930" s="81"/>
    </row>
    <row r="931">
      <c r="AJ931" s="81"/>
      <c r="AK931" s="81"/>
    </row>
    <row r="932">
      <c r="AJ932" s="81"/>
      <c r="AK932" s="81"/>
    </row>
    <row r="933">
      <c r="AJ933" s="81"/>
      <c r="AK933" s="81"/>
    </row>
    <row r="934">
      <c r="AJ934" s="81"/>
      <c r="AK934" s="81"/>
    </row>
    <row r="935">
      <c r="AJ935" s="81"/>
      <c r="AK935" s="81"/>
    </row>
    <row r="936">
      <c r="AJ936" s="81"/>
      <c r="AK936" s="81"/>
    </row>
    <row r="937">
      <c r="AJ937" s="81"/>
      <c r="AK937" s="81"/>
    </row>
    <row r="938">
      <c r="AJ938" s="81"/>
      <c r="AK938" s="81"/>
    </row>
    <row r="939">
      <c r="AJ939" s="81"/>
      <c r="AK939" s="81"/>
    </row>
    <row r="940">
      <c r="AJ940" s="81"/>
      <c r="AK940" s="81"/>
    </row>
    <row r="941">
      <c r="AJ941" s="81"/>
      <c r="AK941" s="81"/>
    </row>
    <row r="942">
      <c r="AJ942" s="81"/>
      <c r="AK942" s="81"/>
    </row>
    <row r="943">
      <c r="AJ943" s="81"/>
      <c r="AK943" s="81"/>
    </row>
    <row r="944">
      <c r="AJ944" s="81"/>
      <c r="AK944" s="81"/>
    </row>
    <row r="945">
      <c r="AJ945" s="81"/>
      <c r="AK945" s="81"/>
    </row>
    <row r="946">
      <c r="AJ946" s="81"/>
      <c r="AK946" s="81"/>
    </row>
    <row r="947">
      <c r="AJ947" s="81"/>
      <c r="AK947" s="81"/>
    </row>
    <row r="948">
      <c r="AJ948" s="81"/>
      <c r="AK948" s="81"/>
    </row>
    <row r="949">
      <c r="AJ949" s="81"/>
      <c r="AK949" s="81"/>
    </row>
    <row r="950">
      <c r="AJ950" s="81"/>
      <c r="AK950" s="81"/>
    </row>
    <row r="951">
      <c r="AJ951" s="81"/>
      <c r="AK951" s="81"/>
    </row>
    <row r="952">
      <c r="AJ952" s="81"/>
      <c r="AK952" s="81"/>
    </row>
    <row r="953">
      <c r="AJ953" s="81"/>
      <c r="AK953" s="81"/>
    </row>
    <row r="954">
      <c r="AJ954" s="81"/>
      <c r="AK954" s="81"/>
    </row>
    <row r="955">
      <c r="AJ955" s="81"/>
      <c r="AK955" s="81"/>
    </row>
    <row r="956">
      <c r="AJ956" s="81"/>
      <c r="AK956" s="81"/>
    </row>
    <row r="957">
      <c r="AJ957" s="81"/>
      <c r="AK957" s="81"/>
    </row>
    <row r="958">
      <c r="AJ958" s="81"/>
      <c r="AK958" s="81"/>
    </row>
    <row r="959">
      <c r="AJ959" s="81"/>
      <c r="AK959" s="81"/>
    </row>
    <row r="960">
      <c r="AJ960" s="81"/>
      <c r="AK960" s="81"/>
    </row>
    <row r="961">
      <c r="AJ961" s="81"/>
      <c r="AK961" s="81"/>
    </row>
    <row r="962">
      <c r="AJ962" s="81"/>
      <c r="AK962" s="81"/>
    </row>
    <row r="963">
      <c r="AJ963" s="81"/>
      <c r="AK963" s="81"/>
    </row>
    <row r="964">
      <c r="AJ964" s="81"/>
      <c r="AK964" s="81"/>
    </row>
    <row r="965">
      <c r="AJ965" s="81"/>
      <c r="AK965" s="81"/>
    </row>
    <row r="966">
      <c r="AJ966" s="81"/>
      <c r="AK966" s="81"/>
    </row>
    <row r="967">
      <c r="AJ967" s="81"/>
      <c r="AK967" s="81"/>
    </row>
    <row r="968">
      <c r="AJ968" s="81"/>
      <c r="AK968" s="81"/>
    </row>
    <row r="969">
      <c r="AJ969" s="81"/>
      <c r="AK969" s="81"/>
    </row>
    <row r="970">
      <c r="AJ970" s="81"/>
      <c r="AK970" s="81"/>
    </row>
    <row r="971">
      <c r="AJ971" s="81"/>
      <c r="AK971" s="81"/>
    </row>
    <row r="972">
      <c r="AJ972" s="81"/>
      <c r="AK972" s="81"/>
    </row>
    <row r="973">
      <c r="AJ973" s="81"/>
      <c r="AK973" s="81"/>
    </row>
    <row r="974">
      <c r="AJ974" s="81"/>
      <c r="AK974" s="81"/>
    </row>
    <row r="975">
      <c r="AJ975" s="81"/>
      <c r="AK975" s="81"/>
    </row>
    <row r="976">
      <c r="AJ976" s="81"/>
      <c r="AK976" s="81"/>
    </row>
    <row r="977">
      <c r="AJ977" s="81"/>
      <c r="AK977" s="81"/>
    </row>
    <row r="978">
      <c r="AJ978" s="81"/>
      <c r="AK978" s="81"/>
    </row>
    <row r="979">
      <c r="AJ979" s="81"/>
      <c r="AK979" s="81"/>
    </row>
    <row r="980">
      <c r="AJ980" s="81"/>
      <c r="AK980" s="81"/>
    </row>
    <row r="981">
      <c r="AJ981" s="81"/>
      <c r="AK981" s="81"/>
    </row>
    <row r="982">
      <c r="AJ982" s="81"/>
      <c r="AK982" s="81"/>
    </row>
    <row r="983">
      <c r="AJ983" s="81"/>
      <c r="AK983" s="81"/>
    </row>
    <row r="984">
      <c r="AJ984" s="81"/>
      <c r="AK984" s="81"/>
    </row>
    <row r="985">
      <c r="AJ985" s="81"/>
      <c r="AK985" s="81"/>
    </row>
    <row r="986">
      <c r="AJ986" s="81"/>
      <c r="AK986" s="81"/>
    </row>
    <row r="987">
      <c r="AJ987" s="81"/>
      <c r="AK987" s="81"/>
    </row>
    <row r="988">
      <c r="AJ988" s="81"/>
      <c r="AK988" s="81"/>
    </row>
    <row r="989">
      <c r="AJ989" s="81"/>
      <c r="AK989" s="81"/>
    </row>
    <row r="990">
      <c r="AJ990" s="81"/>
      <c r="AK990" s="81"/>
    </row>
    <row r="991">
      <c r="AJ991" s="81"/>
      <c r="AK991" s="81"/>
    </row>
    <row r="992">
      <c r="AJ992" s="81"/>
      <c r="AK992" s="81"/>
    </row>
    <row r="993">
      <c r="AJ993" s="81"/>
      <c r="AK993" s="81"/>
    </row>
    <row r="994">
      <c r="AJ994" s="81"/>
      <c r="AK994" s="81"/>
    </row>
    <row r="995">
      <c r="AJ995" s="81"/>
      <c r="AK995" s="81"/>
    </row>
    <row r="996">
      <c r="AJ996" s="81"/>
      <c r="AK996" s="81"/>
    </row>
    <row r="997">
      <c r="AJ997" s="81"/>
      <c r="AK997" s="81"/>
    </row>
    <row r="998">
      <c r="AJ998" s="81"/>
      <c r="AK998" s="81"/>
    </row>
    <row r="999">
      <c r="AJ999" s="81"/>
      <c r="AK999" s="81"/>
    </row>
    <row r="1000">
      <c r="AJ1000" s="81"/>
      <c r="AK1000" s="81"/>
    </row>
  </sheetData>
  <mergeCells count="14">
    <mergeCell ref="M3:N3"/>
    <mergeCell ref="Q3:R3"/>
    <mergeCell ref="U3:W3"/>
    <mergeCell ref="Z3:AB3"/>
    <mergeCell ref="AE3:AI3"/>
    <mergeCell ref="AJ3:AN3"/>
    <mergeCell ref="AO3:AS3"/>
    <mergeCell ref="A1:B1"/>
    <mergeCell ref="A2:B2"/>
    <mergeCell ref="C2:D2"/>
    <mergeCell ref="E2:F2"/>
    <mergeCell ref="C3:D3"/>
    <mergeCell ref="E3:F3"/>
    <mergeCell ref="I3:J3"/>
  </mergeCells>
  <hyperlinks>
    <hyperlink r:id="rId1" ref="A3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75"/>
    <col customWidth="1" min="2" max="2" width="25.0"/>
  </cols>
  <sheetData>
    <row r="1">
      <c r="A1" s="1" t="s">
        <v>0</v>
      </c>
      <c r="B1" s="2"/>
      <c r="C1" s="10"/>
      <c r="D1" s="10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4"/>
      <c r="AB1" s="4"/>
      <c r="AC1" s="82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>
      <c r="A2" s="6" t="s">
        <v>1</v>
      </c>
      <c r="B2" s="7"/>
      <c r="C2" s="8"/>
      <c r="D2" s="7"/>
      <c r="E2" s="4"/>
      <c r="F2" s="4"/>
      <c r="G2" s="4"/>
      <c r="H2" s="4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1"/>
      <c r="Z2" s="11"/>
      <c r="AA2" s="10"/>
      <c r="AB2" s="10"/>
      <c r="AC2" s="83"/>
      <c r="AD2" s="10"/>
      <c r="AE2" s="10"/>
      <c r="AF2" s="10"/>
      <c r="AG2" s="4"/>
      <c r="AH2" s="4"/>
      <c r="AI2" s="4"/>
      <c r="AJ2" s="4"/>
      <c r="AK2" s="4"/>
      <c r="AL2" s="4"/>
      <c r="AM2" s="4"/>
      <c r="AN2" s="4"/>
    </row>
    <row r="3">
      <c r="A3" s="12" t="s">
        <v>2</v>
      </c>
      <c r="B3" s="13" t="s">
        <v>3</v>
      </c>
      <c r="C3" s="14" t="s">
        <v>4</v>
      </c>
      <c r="D3" s="7"/>
      <c r="E3" s="14" t="s">
        <v>5</v>
      </c>
      <c r="F3" s="7"/>
      <c r="G3" s="10"/>
      <c r="H3" s="9"/>
      <c r="I3" s="14" t="s">
        <v>6</v>
      </c>
      <c r="J3" s="7"/>
      <c r="K3" s="9"/>
      <c r="L3" s="9"/>
      <c r="M3" s="14" t="s">
        <v>7</v>
      </c>
      <c r="N3" s="7"/>
      <c r="O3" s="9"/>
      <c r="P3" s="9"/>
      <c r="Q3" s="14" t="s">
        <v>8</v>
      </c>
      <c r="R3" s="7"/>
      <c r="S3" s="9"/>
      <c r="T3" s="9"/>
      <c r="U3" s="16" t="s">
        <v>9</v>
      </c>
      <c r="V3" s="7"/>
      <c r="W3" s="9"/>
      <c r="X3" s="9"/>
      <c r="Y3" s="84" t="s">
        <v>10</v>
      </c>
      <c r="Z3" s="7"/>
      <c r="AA3" s="9"/>
      <c r="AB3" s="9"/>
      <c r="AC3" s="85" t="s">
        <v>11</v>
      </c>
      <c r="AD3" s="7"/>
      <c r="AE3" s="9"/>
      <c r="AF3" s="9"/>
      <c r="AG3" s="86">
        <v>45293.0</v>
      </c>
      <c r="AH3" s="20"/>
      <c r="AI3" s="20"/>
      <c r="AJ3" s="2"/>
      <c r="AK3" s="19" t="s">
        <v>13</v>
      </c>
      <c r="AL3" s="20"/>
      <c r="AM3" s="20"/>
      <c r="AN3" s="2"/>
    </row>
    <row r="4">
      <c r="A4" s="21"/>
      <c r="B4" s="9"/>
      <c r="C4" s="22" t="s">
        <v>14</v>
      </c>
      <c r="D4" s="23" t="s">
        <v>15</v>
      </c>
      <c r="E4" s="22" t="s">
        <v>14</v>
      </c>
      <c r="F4" s="23" t="s">
        <v>15</v>
      </c>
      <c r="G4" s="24" t="s">
        <v>16</v>
      </c>
      <c r="H4" s="24" t="s">
        <v>17</v>
      </c>
      <c r="I4" s="22" t="s">
        <v>14</v>
      </c>
      <c r="J4" s="23" t="s">
        <v>15</v>
      </c>
      <c r="K4" s="24" t="s">
        <v>16</v>
      </c>
      <c r="L4" s="24" t="s">
        <v>17</v>
      </c>
      <c r="M4" s="22" t="s">
        <v>14</v>
      </c>
      <c r="N4" s="23" t="s">
        <v>15</v>
      </c>
      <c r="O4" s="24" t="s">
        <v>16</v>
      </c>
      <c r="P4" s="24" t="s">
        <v>17</v>
      </c>
      <c r="Q4" s="22" t="s">
        <v>14</v>
      </c>
      <c r="R4" s="23" t="s">
        <v>15</v>
      </c>
      <c r="S4" s="24" t="s">
        <v>16</v>
      </c>
      <c r="T4" s="24" t="s">
        <v>17</v>
      </c>
      <c r="U4" s="22" t="s">
        <v>14</v>
      </c>
      <c r="V4" s="23" t="s">
        <v>15</v>
      </c>
      <c r="W4" s="26" t="s">
        <v>16</v>
      </c>
      <c r="X4" s="26" t="s">
        <v>17</v>
      </c>
      <c r="Y4" s="87" t="s">
        <v>14</v>
      </c>
      <c r="Z4" s="59" t="s">
        <v>15</v>
      </c>
      <c r="AA4" s="26" t="s">
        <v>16</v>
      </c>
      <c r="AB4" s="26" t="s">
        <v>17</v>
      </c>
      <c r="AC4" s="88" t="s">
        <v>14</v>
      </c>
      <c r="AD4" s="23" t="s">
        <v>15</v>
      </c>
      <c r="AE4" s="26" t="s">
        <v>16</v>
      </c>
      <c r="AF4" s="26" t="s">
        <v>17</v>
      </c>
      <c r="AG4" s="89" t="s">
        <v>14</v>
      </c>
      <c r="AH4" s="36" t="s">
        <v>50</v>
      </c>
      <c r="AI4" s="36" t="s">
        <v>16</v>
      </c>
      <c r="AJ4" s="90" t="s">
        <v>17</v>
      </c>
      <c r="AK4" s="27" t="s">
        <v>14</v>
      </c>
      <c r="AL4" s="28" t="s">
        <v>15</v>
      </c>
      <c r="AM4" s="29" t="s">
        <v>16</v>
      </c>
      <c r="AN4" s="29" t="s">
        <v>17</v>
      </c>
    </row>
    <row r="5">
      <c r="A5" s="91"/>
      <c r="B5" s="92" t="s">
        <v>18</v>
      </c>
      <c r="C5" s="31">
        <v>18.0</v>
      </c>
      <c r="D5" s="31">
        <v>18.0</v>
      </c>
      <c r="E5" s="31">
        <v>11.0</v>
      </c>
      <c r="F5" s="31">
        <v>12.0</v>
      </c>
      <c r="G5" s="31">
        <f t="shared" ref="G5:G35" si="1">C5+E5</f>
        <v>29</v>
      </c>
      <c r="H5" s="31">
        <f t="shared" ref="H5:H35" si="2">G5/29*100</f>
        <v>100</v>
      </c>
      <c r="I5" s="31">
        <v>16.0</v>
      </c>
      <c r="J5" s="31">
        <v>19.0</v>
      </c>
      <c r="K5" s="31">
        <f t="shared" ref="K5:K35" si="3">G5+I5</f>
        <v>45</v>
      </c>
      <c r="L5" s="31">
        <f t="shared" ref="L5:L35" si="4">K5/45*100</f>
        <v>100</v>
      </c>
      <c r="M5" s="31">
        <v>20.0</v>
      </c>
      <c r="N5" s="31">
        <v>14.0</v>
      </c>
      <c r="O5" s="31">
        <f t="shared" ref="O5:O35" si="5">K5+M5</f>
        <v>65</v>
      </c>
      <c r="P5" s="31">
        <f t="shared" ref="P5:P35" si="6">O5/65*100</f>
        <v>100</v>
      </c>
      <c r="Q5" s="32">
        <v>13.0</v>
      </c>
      <c r="R5" s="32">
        <v>17.0</v>
      </c>
      <c r="S5" s="32">
        <v>78.0</v>
      </c>
      <c r="T5" s="32">
        <f t="shared" ref="T5:T35" si="7">S5/78*100</f>
        <v>100</v>
      </c>
      <c r="U5" s="32">
        <v>19.0</v>
      </c>
      <c r="V5" s="31">
        <v>16.0</v>
      </c>
      <c r="W5" s="31">
        <f t="shared" ref="W5:W35" si="8">S5+U5</f>
        <v>97</v>
      </c>
      <c r="X5" s="31">
        <f t="shared" ref="X5:X35" si="9">W5/97*100</f>
        <v>100</v>
      </c>
      <c r="Y5" s="93">
        <v>17.0</v>
      </c>
      <c r="Z5" s="93">
        <v>18.0</v>
      </c>
      <c r="AA5" s="15">
        <f t="shared" ref="AA5:AA35" si="10">W5+Y5</f>
        <v>114</v>
      </c>
      <c r="AB5" s="9">
        <f t="shared" ref="AB5:AB35" si="11">AA5/114*100</f>
        <v>100</v>
      </c>
      <c r="AC5" s="39">
        <v>17.0</v>
      </c>
      <c r="AD5" s="39">
        <v>13.0</v>
      </c>
      <c r="AE5" s="15">
        <f t="shared" ref="AE5:AE35" si="12">AA5+AC5</f>
        <v>131</v>
      </c>
      <c r="AF5" s="9">
        <f t="shared" ref="AF5:AF35" si="13">AE5/131%</f>
        <v>100</v>
      </c>
      <c r="AG5" s="36">
        <v>15.0</v>
      </c>
      <c r="AH5" s="36">
        <v>17.0</v>
      </c>
      <c r="AI5" s="94">
        <f t="shared" ref="AI5:AI35" si="14">AE5+AG5</f>
        <v>146</v>
      </c>
      <c r="AJ5" s="38">
        <f t="shared" ref="AJ5:AJ35" si="15">AI5/146*100</f>
        <v>100</v>
      </c>
      <c r="AK5" s="66">
        <v>10.0</v>
      </c>
      <c r="AL5" s="66">
        <v>10.0</v>
      </c>
      <c r="AM5" s="37">
        <f t="shared" ref="AM5:AM35" si="16">AI5+AK5</f>
        <v>156</v>
      </c>
      <c r="AN5" s="38">
        <f t="shared" ref="AN5:AN35" si="17">AM5/156*100</f>
        <v>100</v>
      </c>
    </row>
    <row r="6">
      <c r="A6" s="41">
        <v>1.0</v>
      </c>
      <c r="B6" s="42" t="s">
        <v>19</v>
      </c>
      <c r="C6" s="31">
        <v>14.0</v>
      </c>
      <c r="D6" s="9"/>
      <c r="E6" s="31">
        <v>11.0</v>
      </c>
      <c r="F6" s="31">
        <v>12.0</v>
      </c>
      <c r="G6" s="31">
        <f t="shared" si="1"/>
        <v>25</v>
      </c>
      <c r="H6" s="31">
        <f t="shared" si="2"/>
        <v>86.20689655</v>
      </c>
      <c r="I6" s="31">
        <v>14.0</v>
      </c>
      <c r="J6" s="9"/>
      <c r="K6" s="31">
        <f t="shared" si="3"/>
        <v>39</v>
      </c>
      <c r="L6" s="31">
        <f t="shared" si="4"/>
        <v>86.66666667</v>
      </c>
      <c r="M6" s="31">
        <v>18.0</v>
      </c>
      <c r="N6" s="31">
        <v>12.0</v>
      </c>
      <c r="O6" s="31">
        <f t="shared" si="5"/>
        <v>57</v>
      </c>
      <c r="P6" s="31">
        <f t="shared" si="6"/>
        <v>87.69230769</v>
      </c>
      <c r="Q6" s="32">
        <v>11.0</v>
      </c>
      <c r="R6" s="50"/>
      <c r="S6" s="32">
        <v>68.0</v>
      </c>
      <c r="T6" s="32">
        <f t="shared" si="7"/>
        <v>87.17948718</v>
      </c>
      <c r="U6" s="32">
        <v>17.0</v>
      </c>
      <c r="V6" s="9"/>
      <c r="W6" s="31">
        <f t="shared" si="8"/>
        <v>85</v>
      </c>
      <c r="X6" s="31">
        <f t="shared" si="9"/>
        <v>87.62886598</v>
      </c>
      <c r="Y6" s="93">
        <v>14.0</v>
      </c>
      <c r="Z6" s="15"/>
      <c r="AA6" s="15">
        <f t="shared" si="10"/>
        <v>99</v>
      </c>
      <c r="AB6" s="9">
        <f t="shared" si="11"/>
        <v>86.84210526</v>
      </c>
      <c r="AC6" s="39">
        <v>13.0</v>
      </c>
      <c r="AD6" s="39">
        <v>9.0</v>
      </c>
      <c r="AE6" s="15">
        <f t="shared" si="12"/>
        <v>112</v>
      </c>
      <c r="AF6" s="9">
        <f t="shared" si="13"/>
        <v>85.49618321</v>
      </c>
      <c r="AG6" s="36">
        <v>14.0</v>
      </c>
      <c r="AH6" s="36"/>
      <c r="AI6" s="94">
        <f t="shared" si="14"/>
        <v>126</v>
      </c>
      <c r="AJ6" s="38">
        <f t="shared" si="15"/>
        <v>86.30136986</v>
      </c>
      <c r="AK6" s="66">
        <v>9.0</v>
      </c>
      <c r="AL6" s="38"/>
      <c r="AM6" s="37">
        <f t="shared" si="16"/>
        <v>135</v>
      </c>
      <c r="AN6" s="38">
        <f t="shared" si="17"/>
        <v>86.53846154</v>
      </c>
    </row>
    <row r="7">
      <c r="A7" s="41">
        <v>2.0</v>
      </c>
      <c r="B7" s="42" t="s">
        <v>20</v>
      </c>
      <c r="C7" s="31">
        <v>12.0</v>
      </c>
      <c r="D7" s="9"/>
      <c r="E7" s="31">
        <v>11.0</v>
      </c>
      <c r="F7" s="31">
        <v>12.0</v>
      </c>
      <c r="G7" s="31">
        <f t="shared" si="1"/>
        <v>23</v>
      </c>
      <c r="H7" s="31">
        <f t="shared" si="2"/>
        <v>79.31034483</v>
      </c>
      <c r="I7" s="31">
        <v>15.0</v>
      </c>
      <c r="J7" s="9"/>
      <c r="K7" s="31">
        <f t="shared" si="3"/>
        <v>38</v>
      </c>
      <c r="L7" s="31">
        <f t="shared" si="4"/>
        <v>84.44444444</v>
      </c>
      <c r="M7" s="31">
        <v>20.0</v>
      </c>
      <c r="N7" s="31">
        <v>12.0</v>
      </c>
      <c r="O7" s="31">
        <f t="shared" si="5"/>
        <v>58</v>
      </c>
      <c r="P7" s="31">
        <f t="shared" si="6"/>
        <v>89.23076923</v>
      </c>
      <c r="Q7" s="32">
        <v>12.0</v>
      </c>
      <c r="R7" s="50"/>
      <c r="S7" s="32">
        <v>70.0</v>
      </c>
      <c r="T7" s="32">
        <f t="shared" si="7"/>
        <v>89.74358974</v>
      </c>
      <c r="U7" s="32">
        <v>17.0</v>
      </c>
      <c r="V7" s="9"/>
      <c r="W7" s="31">
        <f t="shared" si="8"/>
        <v>87</v>
      </c>
      <c r="X7" s="31">
        <f t="shared" si="9"/>
        <v>89.69072165</v>
      </c>
      <c r="Y7" s="93">
        <v>14.0</v>
      </c>
      <c r="Z7" s="15"/>
      <c r="AA7" s="15">
        <f t="shared" si="10"/>
        <v>101</v>
      </c>
      <c r="AB7" s="9">
        <f t="shared" si="11"/>
        <v>88.59649123</v>
      </c>
      <c r="AC7" s="39">
        <v>13.0</v>
      </c>
      <c r="AD7" s="39">
        <v>10.0</v>
      </c>
      <c r="AE7" s="15">
        <f t="shared" si="12"/>
        <v>114</v>
      </c>
      <c r="AF7" s="9">
        <f t="shared" si="13"/>
        <v>87.02290076</v>
      </c>
      <c r="AG7" s="36">
        <v>11.0</v>
      </c>
      <c r="AH7" s="36"/>
      <c r="AI7" s="94">
        <f t="shared" si="14"/>
        <v>125</v>
      </c>
      <c r="AJ7" s="38">
        <f t="shared" si="15"/>
        <v>85.61643836</v>
      </c>
      <c r="AK7" s="66">
        <v>10.0</v>
      </c>
      <c r="AL7" s="38"/>
      <c r="AM7" s="37">
        <f t="shared" si="16"/>
        <v>135</v>
      </c>
      <c r="AN7" s="38">
        <f t="shared" si="17"/>
        <v>86.53846154</v>
      </c>
    </row>
    <row r="8">
      <c r="A8" s="41">
        <v>3.0</v>
      </c>
      <c r="B8" s="42" t="s">
        <v>21</v>
      </c>
      <c r="C8" s="31">
        <v>15.0</v>
      </c>
      <c r="D8" s="9"/>
      <c r="E8" s="31">
        <v>11.0</v>
      </c>
      <c r="F8" s="31">
        <v>12.0</v>
      </c>
      <c r="G8" s="31">
        <f t="shared" si="1"/>
        <v>26</v>
      </c>
      <c r="H8" s="31">
        <f t="shared" si="2"/>
        <v>89.65517241</v>
      </c>
      <c r="I8" s="31">
        <v>12.0</v>
      </c>
      <c r="J8" s="9"/>
      <c r="K8" s="31">
        <f t="shared" si="3"/>
        <v>38</v>
      </c>
      <c r="L8" s="31">
        <f t="shared" si="4"/>
        <v>84.44444444</v>
      </c>
      <c r="M8" s="31">
        <v>18.0</v>
      </c>
      <c r="N8" s="31">
        <v>14.0</v>
      </c>
      <c r="O8" s="31">
        <f t="shared" si="5"/>
        <v>56</v>
      </c>
      <c r="P8" s="31">
        <f t="shared" si="6"/>
        <v>86.15384615</v>
      </c>
      <c r="Q8" s="32">
        <v>12.0</v>
      </c>
      <c r="R8" s="50"/>
      <c r="S8" s="32">
        <v>68.0</v>
      </c>
      <c r="T8" s="32">
        <f t="shared" si="7"/>
        <v>87.17948718</v>
      </c>
      <c r="U8" s="32">
        <v>18.0</v>
      </c>
      <c r="V8" s="9"/>
      <c r="W8" s="31">
        <f t="shared" si="8"/>
        <v>86</v>
      </c>
      <c r="X8" s="31">
        <f t="shared" si="9"/>
        <v>88.65979381</v>
      </c>
      <c r="Y8" s="93">
        <v>14.0</v>
      </c>
      <c r="Z8" s="15"/>
      <c r="AA8" s="15">
        <f t="shared" si="10"/>
        <v>100</v>
      </c>
      <c r="AB8" s="9">
        <f t="shared" si="11"/>
        <v>87.71929825</v>
      </c>
      <c r="AC8" s="39">
        <v>15.0</v>
      </c>
      <c r="AD8" s="39">
        <v>11.0</v>
      </c>
      <c r="AE8" s="15">
        <f t="shared" si="12"/>
        <v>115</v>
      </c>
      <c r="AF8" s="9">
        <f t="shared" si="13"/>
        <v>87.78625954</v>
      </c>
      <c r="AG8" s="36">
        <v>14.0</v>
      </c>
      <c r="AH8" s="36"/>
      <c r="AI8" s="94">
        <f t="shared" si="14"/>
        <v>129</v>
      </c>
      <c r="AJ8" s="38">
        <f t="shared" si="15"/>
        <v>88.35616438</v>
      </c>
      <c r="AK8" s="66">
        <v>8.0</v>
      </c>
      <c r="AL8" s="38"/>
      <c r="AM8" s="37">
        <f t="shared" si="16"/>
        <v>137</v>
      </c>
      <c r="AN8" s="38">
        <f t="shared" si="17"/>
        <v>87.82051282</v>
      </c>
    </row>
    <row r="9">
      <c r="A9" s="41">
        <v>4.0</v>
      </c>
      <c r="B9" s="42" t="s">
        <v>22</v>
      </c>
      <c r="C9" s="31">
        <v>3.0</v>
      </c>
      <c r="D9" s="9"/>
      <c r="E9" s="31">
        <v>10.0</v>
      </c>
      <c r="F9" s="31">
        <v>10.0</v>
      </c>
      <c r="G9" s="31">
        <f t="shared" si="1"/>
        <v>13</v>
      </c>
      <c r="H9" s="47">
        <f t="shared" si="2"/>
        <v>44.82758621</v>
      </c>
      <c r="I9" s="31">
        <v>16.0</v>
      </c>
      <c r="J9" s="9"/>
      <c r="K9" s="31">
        <f t="shared" si="3"/>
        <v>29</v>
      </c>
      <c r="L9" s="47">
        <f t="shared" si="4"/>
        <v>64.44444444</v>
      </c>
      <c r="M9" s="31">
        <v>19.0</v>
      </c>
      <c r="N9" s="31">
        <v>12.0</v>
      </c>
      <c r="O9" s="31">
        <f t="shared" si="5"/>
        <v>48</v>
      </c>
      <c r="P9" s="47">
        <f t="shared" si="6"/>
        <v>73.84615385</v>
      </c>
      <c r="Q9" s="32">
        <v>13.0</v>
      </c>
      <c r="R9" s="50"/>
      <c r="S9" s="32">
        <v>61.0</v>
      </c>
      <c r="T9" s="32">
        <f t="shared" si="7"/>
        <v>78.20512821</v>
      </c>
      <c r="U9" s="32">
        <v>17.0</v>
      </c>
      <c r="V9" s="9"/>
      <c r="W9" s="31">
        <f t="shared" si="8"/>
        <v>78</v>
      </c>
      <c r="X9" s="31">
        <f t="shared" si="9"/>
        <v>80.41237113</v>
      </c>
      <c r="Y9" s="93">
        <v>14.0</v>
      </c>
      <c r="Z9" s="15"/>
      <c r="AA9" s="15">
        <f t="shared" si="10"/>
        <v>92</v>
      </c>
      <c r="AB9" s="9">
        <f t="shared" si="11"/>
        <v>80.70175439</v>
      </c>
      <c r="AC9" s="39">
        <v>8.0</v>
      </c>
      <c r="AD9" s="39">
        <v>6.0</v>
      </c>
      <c r="AE9" s="15">
        <f t="shared" si="12"/>
        <v>100</v>
      </c>
      <c r="AF9" s="9">
        <f t="shared" si="13"/>
        <v>76.33587786</v>
      </c>
      <c r="AG9" s="36">
        <v>15.0</v>
      </c>
      <c r="AH9" s="36"/>
      <c r="AI9" s="94">
        <f t="shared" si="14"/>
        <v>115</v>
      </c>
      <c r="AJ9" s="38">
        <f t="shared" si="15"/>
        <v>78.76712329</v>
      </c>
      <c r="AK9" s="66">
        <v>9.0</v>
      </c>
      <c r="AL9" s="38"/>
      <c r="AM9" s="37">
        <f t="shared" si="16"/>
        <v>124</v>
      </c>
      <c r="AN9" s="38">
        <f t="shared" si="17"/>
        <v>79.48717949</v>
      </c>
    </row>
    <row r="10">
      <c r="A10" s="41">
        <v>5.0</v>
      </c>
      <c r="B10" s="42" t="s">
        <v>23</v>
      </c>
      <c r="C10" s="31">
        <v>6.0</v>
      </c>
      <c r="D10" s="9"/>
      <c r="E10" s="31">
        <v>9.0</v>
      </c>
      <c r="F10" s="31">
        <v>9.0</v>
      </c>
      <c r="G10" s="31">
        <f t="shared" si="1"/>
        <v>15</v>
      </c>
      <c r="H10" s="47">
        <f t="shared" si="2"/>
        <v>51.72413793</v>
      </c>
      <c r="I10" s="31">
        <v>15.0</v>
      </c>
      <c r="J10" s="9"/>
      <c r="K10" s="31">
        <f t="shared" si="3"/>
        <v>30</v>
      </c>
      <c r="L10" s="47">
        <f t="shared" si="4"/>
        <v>66.66666667</v>
      </c>
      <c r="M10" s="31">
        <v>17.0</v>
      </c>
      <c r="N10" s="31">
        <v>10.0</v>
      </c>
      <c r="O10" s="31">
        <f t="shared" si="5"/>
        <v>47</v>
      </c>
      <c r="P10" s="47">
        <f t="shared" si="6"/>
        <v>72.30769231</v>
      </c>
      <c r="Q10" s="32">
        <v>11.0</v>
      </c>
      <c r="R10" s="50"/>
      <c r="S10" s="32">
        <v>58.0</v>
      </c>
      <c r="T10" s="47">
        <f t="shared" si="7"/>
        <v>74.35897436</v>
      </c>
      <c r="U10" s="32">
        <v>17.0</v>
      </c>
      <c r="V10" s="9"/>
      <c r="W10" s="31">
        <f t="shared" si="8"/>
        <v>75</v>
      </c>
      <c r="X10" s="31">
        <f t="shared" si="9"/>
        <v>77.31958763</v>
      </c>
      <c r="Y10" s="93">
        <v>14.0</v>
      </c>
      <c r="Z10" s="15"/>
      <c r="AA10" s="15">
        <f t="shared" si="10"/>
        <v>89</v>
      </c>
      <c r="AB10" s="9">
        <f t="shared" si="11"/>
        <v>78.07017544</v>
      </c>
      <c r="AC10" s="39">
        <v>12.0</v>
      </c>
      <c r="AD10" s="39">
        <v>9.0</v>
      </c>
      <c r="AE10" s="15">
        <f t="shared" si="12"/>
        <v>101</v>
      </c>
      <c r="AF10" s="9">
        <f t="shared" si="13"/>
        <v>77.09923664</v>
      </c>
      <c r="AG10" s="36">
        <v>14.0</v>
      </c>
      <c r="AH10" s="36"/>
      <c r="AI10" s="94">
        <f t="shared" si="14"/>
        <v>115</v>
      </c>
      <c r="AJ10" s="38">
        <f t="shared" si="15"/>
        <v>78.76712329</v>
      </c>
      <c r="AK10" s="66">
        <v>10.0</v>
      </c>
      <c r="AL10" s="38"/>
      <c r="AM10" s="37">
        <f t="shared" si="16"/>
        <v>125</v>
      </c>
      <c r="AN10" s="38">
        <f t="shared" si="17"/>
        <v>80.12820513</v>
      </c>
    </row>
    <row r="11">
      <c r="A11" s="41">
        <v>6.0</v>
      </c>
      <c r="B11" s="42" t="s">
        <v>24</v>
      </c>
      <c r="C11" s="31">
        <v>12.0</v>
      </c>
      <c r="D11" s="9"/>
      <c r="E11" s="31">
        <v>9.0</v>
      </c>
      <c r="F11" s="31">
        <v>9.0</v>
      </c>
      <c r="G11" s="31">
        <f t="shared" si="1"/>
        <v>21</v>
      </c>
      <c r="H11" s="47">
        <f t="shared" si="2"/>
        <v>72.4137931</v>
      </c>
      <c r="I11" s="31">
        <v>16.0</v>
      </c>
      <c r="J11" s="9"/>
      <c r="K11" s="31">
        <f t="shared" si="3"/>
        <v>37</v>
      </c>
      <c r="L11" s="31">
        <f t="shared" si="4"/>
        <v>82.22222222</v>
      </c>
      <c r="M11" s="31">
        <v>17.0</v>
      </c>
      <c r="N11" s="31">
        <v>12.0</v>
      </c>
      <c r="O11" s="31">
        <f t="shared" si="5"/>
        <v>54</v>
      </c>
      <c r="P11" s="31">
        <f t="shared" si="6"/>
        <v>83.07692308</v>
      </c>
      <c r="Q11" s="32">
        <v>9.0</v>
      </c>
      <c r="R11" s="50"/>
      <c r="S11" s="32">
        <v>63.0</v>
      </c>
      <c r="T11" s="32">
        <f t="shared" si="7"/>
        <v>80.76923077</v>
      </c>
      <c r="U11" s="32">
        <v>16.0</v>
      </c>
      <c r="V11" s="9"/>
      <c r="W11" s="31">
        <f t="shared" si="8"/>
        <v>79</v>
      </c>
      <c r="X11" s="31">
        <f t="shared" si="9"/>
        <v>81.44329897</v>
      </c>
      <c r="Y11" s="93">
        <v>17.0</v>
      </c>
      <c r="Z11" s="15"/>
      <c r="AA11" s="15">
        <f t="shared" si="10"/>
        <v>96</v>
      </c>
      <c r="AB11" s="9">
        <f t="shared" si="11"/>
        <v>84.21052632</v>
      </c>
      <c r="AC11" s="39">
        <v>15.0</v>
      </c>
      <c r="AD11" s="39">
        <v>12.0</v>
      </c>
      <c r="AE11" s="15">
        <f t="shared" si="12"/>
        <v>111</v>
      </c>
      <c r="AF11" s="9">
        <f t="shared" si="13"/>
        <v>84.73282443</v>
      </c>
      <c r="AG11" s="36">
        <v>14.0</v>
      </c>
      <c r="AH11" s="36"/>
      <c r="AI11" s="94">
        <f t="shared" si="14"/>
        <v>125</v>
      </c>
      <c r="AJ11" s="38">
        <f t="shared" si="15"/>
        <v>85.61643836</v>
      </c>
      <c r="AK11" s="66">
        <v>10.0</v>
      </c>
      <c r="AL11" s="38"/>
      <c r="AM11" s="37">
        <f t="shared" si="16"/>
        <v>135</v>
      </c>
      <c r="AN11" s="38">
        <f t="shared" si="17"/>
        <v>86.53846154</v>
      </c>
    </row>
    <row r="12">
      <c r="A12" s="41">
        <v>7.0</v>
      </c>
      <c r="B12" s="42" t="s">
        <v>25</v>
      </c>
      <c r="C12" s="31">
        <v>16.0</v>
      </c>
      <c r="D12" s="9"/>
      <c r="E12" s="31">
        <v>9.0</v>
      </c>
      <c r="F12" s="31">
        <v>9.0</v>
      </c>
      <c r="G12" s="31">
        <f t="shared" si="1"/>
        <v>25</v>
      </c>
      <c r="H12" s="31">
        <f t="shared" si="2"/>
        <v>86.20689655</v>
      </c>
      <c r="I12" s="31">
        <v>14.0</v>
      </c>
      <c r="J12" s="9"/>
      <c r="K12" s="31">
        <f t="shared" si="3"/>
        <v>39</v>
      </c>
      <c r="L12" s="31">
        <f t="shared" si="4"/>
        <v>86.66666667</v>
      </c>
      <c r="M12" s="31">
        <v>16.0</v>
      </c>
      <c r="N12" s="31">
        <v>12.0</v>
      </c>
      <c r="O12" s="31">
        <f t="shared" si="5"/>
        <v>55</v>
      </c>
      <c r="P12" s="31">
        <f t="shared" si="6"/>
        <v>84.61538462</v>
      </c>
      <c r="Q12" s="32">
        <v>11.0</v>
      </c>
      <c r="R12" s="50"/>
      <c r="S12" s="32">
        <v>66.0</v>
      </c>
      <c r="T12" s="32">
        <f t="shared" si="7"/>
        <v>84.61538462</v>
      </c>
      <c r="U12" s="32">
        <v>17.0</v>
      </c>
      <c r="V12" s="9"/>
      <c r="W12" s="31">
        <f t="shared" si="8"/>
        <v>83</v>
      </c>
      <c r="X12" s="31">
        <f t="shared" si="9"/>
        <v>85.56701031</v>
      </c>
      <c r="Y12" s="93">
        <v>16.0</v>
      </c>
      <c r="Z12" s="15"/>
      <c r="AA12" s="15">
        <f t="shared" si="10"/>
        <v>99</v>
      </c>
      <c r="AB12" s="9">
        <f t="shared" si="11"/>
        <v>86.84210526</v>
      </c>
      <c r="AC12" s="39">
        <v>15.0</v>
      </c>
      <c r="AD12" s="39">
        <v>13.0</v>
      </c>
      <c r="AE12" s="15">
        <f t="shared" si="12"/>
        <v>114</v>
      </c>
      <c r="AF12" s="9">
        <f t="shared" si="13"/>
        <v>87.02290076</v>
      </c>
      <c r="AG12" s="36">
        <v>15.0</v>
      </c>
      <c r="AH12" s="36"/>
      <c r="AI12" s="94">
        <f t="shared" si="14"/>
        <v>129</v>
      </c>
      <c r="AJ12" s="38">
        <f t="shared" si="15"/>
        <v>88.35616438</v>
      </c>
      <c r="AK12" s="66">
        <v>10.0</v>
      </c>
      <c r="AL12" s="38"/>
      <c r="AM12" s="37">
        <f t="shared" si="16"/>
        <v>139</v>
      </c>
      <c r="AN12" s="38">
        <f t="shared" si="17"/>
        <v>89.1025641</v>
      </c>
    </row>
    <row r="13">
      <c r="A13" s="41">
        <v>8.0</v>
      </c>
      <c r="B13" s="42" t="s">
        <v>26</v>
      </c>
      <c r="C13" s="31">
        <v>13.0</v>
      </c>
      <c r="D13" s="9"/>
      <c r="E13" s="31">
        <v>11.0</v>
      </c>
      <c r="F13" s="9"/>
      <c r="G13" s="31">
        <f t="shared" si="1"/>
        <v>24</v>
      </c>
      <c r="H13" s="31">
        <f t="shared" si="2"/>
        <v>82.75862069</v>
      </c>
      <c r="I13" s="31">
        <v>15.0</v>
      </c>
      <c r="J13" s="31">
        <v>18.0</v>
      </c>
      <c r="K13" s="31">
        <f t="shared" si="3"/>
        <v>39</v>
      </c>
      <c r="L13" s="31">
        <f t="shared" si="4"/>
        <v>86.66666667</v>
      </c>
      <c r="M13" s="31">
        <v>20.0</v>
      </c>
      <c r="N13" s="9"/>
      <c r="O13" s="31">
        <f t="shared" si="5"/>
        <v>59</v>
      </c>
      <c r="P13" s="31">
        <f t="shared" si="6"/>
        <v>90.76923077</v>
      </c>
      <c r="Q13" s="32">
        <v>11.0</v>
      </c>
      <c r="R13" s="50"/>
      <c r="S13" s="32">
        <v>70.0</v>
      </c>
      <c r="T13" s="32">
        <f t="shared" si="7"/>
        <v>89.74358974</v>
      </c>
      <c r="U13" s="32">
        <v>19.0</v>
      </c>
      <c r="V13" s="9"/>
      <c r="W13" s="31">
        <f t="shared" si="8"/>
        <v>89</v>
      </c>
      <c r="X13" s="31">
        <f t="shared" si="9"/>
        <v>91.75257732</v>
      </c>
      <c r="Y13" s="93">
        <v>17.0</v>
      </c>
      <c r="Z13" s="93">
        <v>18.0</v>
      </c>
      <c r="AA13" s="15">
        <f t="shared" si="10"/>
        <v>106</v>
      </c>
      <c r="AB13" s="9">
        <f t="shared" si="11"/>
        <v>92.98245614</v>
      </c>
      <c r="AC13" s="39">
        <v>17.0</v>
      </c>
      <c r="AD13" s="95"/>
      <c r="AE13" s="15">
        <f t="shared" si="12"/>
        <v>123</v>
      </c>
      <c r="AF13" s="9">
        <f t="shared" si="13"/>
        <v>93.89312977</v>
      </c>
      <c r="AG13" s="36">
        <v>15.0</v>
      </c>
      <c r="AH13" s="36"/>
      <c r="AI13" s="94">
        <f t="shared" si="14"/>
        <v>138</v>
      </c>
      <c r="AJ13" s="38">
        <f t="shared" si="15"/>
        <v>94.52054795</v>
      </c>
      <c r="AK13" s="66">
        <v>8.0</v>
      </c>
      <c r="AL13" s="38"/>
      <c r="AM13" s="37">
        <f t="shared" si="16"/>
        <v>146</v>
      </c>
      <c r="AN13" s="38">
        <f t="shared" si="17"/>
        <v>93.58974359</v>
      </c>
    </row>
    <row r="14">
      <c r="A14" s="41">
        <v>9.0</v>
      </c>
      <c r="B14" s="42" t="s">
        <v>27</v>
      </c>
      <c r="C14" s="31">
        <v>17.0</v>
      </c>
      <c r="D14" s="9"/>
      <c r="E14" s="31">
        <v>9.0</v>
      </c>
      <c r="F14" s="9"/>
      <c r="G14" s="31">
        <f t="shared" si="1"/>
        <v>26</v>
      </c>
      <c r="H14" s="31">
        <f t="shared" si="2"/>
        <v>89.65517241</v>
      </c>
      <c r="I14" s="31">
        <v>12.0</v>
      </c>
      <c r="J14" s="31">
        <v>15.0</v>
      </c>
      <c r="K14" s="31">
        <f t="shared" si="3"/>
        <v>38</v>
      </c>
      <c r="L14" s="31">
        <f t="shared" si="4"/>
        <v>84.44444444</v>
      </c>
      <c r="M14" s="31">
        <v>17.0</v>
      </c>
      <c r="N14" s="9"/>
      <c r="O14" s="31">
        <f t="shared" si="5"/>
        <v>55</v>
      </c>
      <c r="P14" s="31">
        <f t="shared" si="6"/>
        <v>84.61538462</v>
      </c>
      <c r="Q14" s="32">
        <v>11.0</v>
      </c>
      <c r="R14" s="50"/>
      <c r="S14" s="32">
        <v>66.0</v>
      </c>
      <c r="T14" s="32">
        <f t="shared" si="7"/>
        <v>84.61538462</v>
      </c>
      <c r="U14" s="32">
        <v>18.0</v>
      </c>
      <c r="V14" s="9"/>
      <c r="W14" s="31">
        <f t="shared" si="8"/>
        <v>84</v>
      </c>
      <c r="X14" s="31">
        <f t="shared" si="9"/>
        <v>86.59793814</v>
      </c>
      <c r="Y14" s="93">
        <v>13.0</v>
      </c>
      <c r="Z14" s="93">
        <v>16.0</v>
      </c>
      <c r="AA14" s="15">
        <f t="shared" si="10"/>
        <v>97</v>
      </c>
      <c r="AB14" s="9">
        <f t="shared" si="11"/>
        <v>85.0877193</v>
      </c>
      <c r="AC14" s="39">
        <v>17.0</v>
      </c>
      <c r="AD14" s="46"/>
      <c r="AE14" s="15">
        <f t="shared" si="12"/>
        <v>114</v>
      </c>
      <c r="AF14" s="9">
        <f t="shared" si="13"/>
        <v>87.02290076</v>
      </c>
      <c r="AG14" s="36">
        <v>13.0</v>
      </c>
      <c r="AH14" s="36"/>
      <c r="AI14" s="94">
        <f t="shared" si="14"/>
        <v>127</v>
      </c>
      <c r="AJ14" s="38">
        <f t="shared" si="15"/>
        <v>86.98630137</v>
      </c>
      <c r="AK14" s="66">
        <v>10.0</v>
      </c>
      <c r="AL14" s="38"/>
      <c r="AM14" s="37">
        <f t="shared" si="16"/>
        <v>137</v>
      </c>
      <c r="AN14" s="38">
        <f t="shared" si="17"/>
        <v>87.82051282</v>
      </c>
    </row>
    <row r="15">
      <c r="A15" s="41">
        <v>10.0</v>
      </c>
      <c r="B15" s="42" t="s">
        <v>28</v>
      </c>
      <c r="C15" s="31">
        <v>14.0</v>
      </c>
      <c r="D15" s="9"/>
      <c r="E15" s="31">
        <v>10.0</v>
      </c>
      <c r="F15" s="9"/>
      <c r="G15" s="31">
        <f t="shared" si="1"/>
        <v>24</v>
      </c>
      <c r="H15" s="31">
        <f t="shared" si="2"/>
        <v>82.75862069</v>
      </c>
      <c r="I15" s="31">
        <v>13.0</v>
      </c>
      <c r="J15" s="31">
        <v>16.0</v>
      </c>
      <c r="K15" s="31">
        <f t="shared" si="3"/>
        <v>37</v>
      </c>
      <c r="L15" s="31">
        <f t="shared" si="4"/>
        <v>82.22222222</v>
      </c>
      <c r="M15" s="31">
        <v>19.0</v>
      </c>
      <c r="N15" s="9"/>
      <c r="O15" s="31">
        <f t="shared" si="5"/>
        <v>56</v>
      </c>
      <c r="P15" s="31">
        <f t="shared" si="6"/>
        <v>86.15384615</v>
      </c>
      <c r="Q15" s="32">
        <v>11.0</v>
      </c>
      <c r="R15" s="50"/>
      <c r="S15" s="32">
        <v>67.0</v>
      </c>
      <c r="T15" s="32">
        <f t="shared" si="7"/>
        <v>85.8974359</v>
      </c>
      <c r="U15" s="32">
        <v>19.0</v>
      </c>
      <c r="V15" s="9"/>
      <c r="W15" s="31">
        <f t="shared" si="8"/>
        <v>86</v>
      </c>
      <c r="X15" s="31">
        <f t="shared" si="9"/>
        <v>88.65979381</v>
      </c>
      <c r="Y15" s="93">
        <v>14.0</v>
      </c>
      <c r="Z15" s="93">
        <v>17.0</v>
      </c>
      <c r="AA15" s="15">
        <f t="shared" si="10"/>
        <v>100</v>
      </c>
      <c r="AB15" s="9">
        <f t="shared" si="11"/>
        <v>87.71929825</v>
      </c>
      <c r="AC15" s="39">
        <v>14.0</v>
      </c>
      <c r="AD15" s="46"/>
      <c r="AE15" s="15">
        <f t="shared" si="12"/>
        <v>114</v>
      </c>
      <c r="AF15" s="9">
        <f t="shared" si="13"/>
        <v>87.02290076</v>
      </c>
      <c r="AG15" s="36">
        <v>10.0</v>
      </c>
      <c r="AH15" s="36"/>
      <c r="AI15" s="94">
        <f t="shared" si="14"/>
        <v>124</v>
      </c>
      <c r="AJ15" s="38">
        <f t="shared" si="15"/>
        <v>84.93150685</v>
      </c>
      <c r="AK15" s="66">
        <v>9.0</v>
      </c>
      <c r="AL15" s="38"/>
      <c r="AM15" s="37">
        <f t="shared" si="16"/>
        <v>133</v>
      </c>
      <c r="AN15" s="38">
        <f t="shared" si="17"/>
        <v>85.25641026</v>
      </c>
    </row>
    <row r="16">
      <c r="A16" s="41">
        <v>11.0</v>
      </c>
      <c r="B16" s="42" t="s">
        <v>29</v>
      </c>
      <c r="C16" s="31">
        <v>12.0</v>
      </c>
      <c r="D16" s="9"/>
      <c r="E16" s="31">
        <v>7.0</v>
      </c>
      <c r="F16" s="9"/>
      <c r="G16" s="31">
        <f t="shared" si="1"/>
        <v>19</v>
      </c>
      <c r="H16" s="47">
        <f t="shared" si="2"/>
        <v>65.51724138</v>
      </c>
      <c r="I16" s="31">
        <v>11.0</v>
      </c>
      <c r="J16" s="31">
        <v>14.0</v>
      </c>
      <c r="K16" s="31">
        <f t="shared" si="3"/>
        <v>30</v>
      </c>
      <c r="L16" s="47">
        <f t="shared" si="4"/>
        <v>66.66666667</v>
      </c>
      <c r="M16" s="31">
        <v>19.0</v>
      </c>
      <c r="N16" s="9"/>
      <c r="O16" s="31">
        <f t="shared" si="5"/>
        <v>49</v>
      </c>
      <c r="P16" s="31">
        <f t="shared" si="6"/>
        <v>75.38461538</v>
      </c>
      <c r="Q16" s="32">
        <v>10.0</v>
      </c>
      <c r="R16" s="50"/>
      <c r="S16" s="32">
        <v>59.0</v>
      </c>
      <c r="T16" s="32">
        <f t="shared" si="7"/>
        <v>75.64102564</v>
      </c>
      <c r="U16" s="32">
        <v>18.0</v>
      </c>
      <c r="V16" s="9"/>
      <c r="W16" s="31">
        <f t="shared" si="8"/>
        <v>77</v>
      </c>
      <c r="X16" s="31">
        <f t="shared" si="9"/>
        <v>79.3814433</v>
      </c>
      <c r="Y16" s="93">
        <v>15.0</v>
      </c>
      <c r="Z16" s="93">
        <v>18.0</v>
      </c>
      <c r="AA16" s="15">
        <f t="shared" si="10"/>
        <v>92</v>
      </c>
      <c r="AB16" s="9">
        <f t="shared" si="11"/>
        <v>80.70175439</v>
      </c>
      <c r="AC16" s="39">
        <v>17.0</v>
      </c>
      <c r="AD16" s="46"/>
      <c r="AE16" s="15">
        <f t="shared" si="12"/>
        <v>109</v>
      </c>
      <c r="AF16" s="9">
        <f t="shared" si="13"/>
        <v>83.20610687</v>
      </c>
      <c r="AG16" s="36">
        <v>14.0</v>
      </c>
      <c r="AH16" s="36"/>
      <c r="AI16" s="94">
        <f t="shared" si="14"/>
        <v>123</v>
      </c>
      <c r="AJ16" s="38">
        <f t="shared" si="15"/>
        <v>84.24657534</v>
      </c>
      <c r="AK16" s="66">
        <v>9.0</v>
      </c>
      <c r="AL16" s="38"/>
      <c r="AM16" s="37">
        <f t="shared" si="16"/>
        <v>132</v>
      </c>
      <c r="AN16" s="38">
        <f t="shared" si="17"/>
        <v>84.61538462</v>
      </c>
    </row>
    <row r="17">
      <c r="A17" s="41">
        <v>12.0</v>
      </c>
      <c r="B17" s="42" t="s">
        <v>30</v>
      </c>
      <c r="C17" s="31">
        <v>11.0</v>
      </c>
      <c r="D17" s="9"/>
      <c r="E17" s="31">
        <v>9.0</v>
      </c>
      <c r="F17" s="9"/>
      <c r="G17" s="31">
        <f t="shared" si="1"/>
        <v>20</v>
      </c>
      <c r="H17" s="47">
        <f t="shared" si="2"/>
        <v>68.96551724</v>
      </c>
      <c r="I17" s="31">
        <v>13.0</v>
      </c>
      <c r="J17" s="31">
        <v>16.0</v>
      </c>
      <c r="K17" s="31">
        <f t="shared" si="3"/>
        <v>33</v>
      </c>
      <c r="L17" s="47">
        <f t="shared" si="4"/>
        <v>73.33333333</v>
      </c>
      <c r="M17" s="31">
        <v>18.0</v>
      </c>
      <c r="N17" s="9"/>
      <c r="O17" s="31">
        <f t="shared" si="5"/>
        <v>51</v>
      </c>
      <c r="P17" s="31">
        <f t="shared" si="6"/>
        <v>78.46153846</v>
      </c>
      <c r="Q17" s="32">
        <v>11.0</v>
      </c>
      <c r="R17" s="50"/>
      <c r="S17" s="32">
        <v>62.0</v>
      </c>
      <c r="T17" s="32">
        <f t="shared" si="7"/>
        <v>79.48717949</v>
      </c>
      <c r="U17" s="32">
        <v>14.0</v>
      </c>
      <c r="V17" s="9"/>
      <c r="W17" s="31">
        <f t="shared" si="8"/>
        <v>76</v>
      </c>
      <c r="X17" s="31">
        <f t="shared" si="9"/>
        <v>78.35051546</v>
      </c>
      <c r="Y17" s="93">
        <v>17.0</v>
      </c>
      <c r="Z17" s="93">
        <v>18.0</v>
      </c>
      <c r="AA17" s="15">
        <f t="shared" si="10"/>
        <v>93</v>
      </c>
      <c r="AB17" s="9">
        <f t="shared" si="11"/>
        <v>81.57894737</v>
      </c>
      <c r="AC17" s="39">
        <v>16.0</v>
      </c>
      <c r="AD17" s="46"/>
      <c r="AE17" s="15">
        <f t="shared" si="12"/>
        <v>109</v>
      </c>
      <c r="AF17" s="9">
        <f t="shared" si="13"/>
        <v>83.20610687</v>
      </c>
      <c r="AG17" s="36">
        <v>15.0</v>
      </c>
      <c r="AH17" s="36"/>
      <c r="AI17" s="94">
        <f t="shared" si="14"/>
        <v>124</v>
      </c>
      <c r="AJ17" s="38">
        <f t="shared" si="15"/>
        <v>84.93150685</v>
      </c>
      <c r="AK17" s="66">
        <v>8.0</v>
      </c>
      <c r="AL17" s="38"/>
      <c r="AM17" s="37">
        <f t="shared" si="16"/>
        <v>132</v>
      </c>
      <c r="AN17" s="38">
        <f t="shared" si="17"/>
        <v>84.61538462</v>
      </c>
    </row>
    <row r="18">
      <c r="A18" s="41">
        <v>13.0</v>
      </c>
      <c r="B18" s="42" t="s">
        <v>31</v>
      </c>
      <c r="C18" s="31">
        <v>12.0</v>
      </c>
      <c r="D18" s="9"/>
      <c r="E18" s="31">
        <v>6.0</v>
      </c>
      <c r="F18" s="9"/>
      <c r="G18" s="31">
        <f t="shared" si="1"/>
        <v>18</v>
      </c>
      <c r="H18" s="47">
        <f t="shared" si="2"/>
        <v>62.06896552</v>
      </c>
      <c r="I18" s="31">
        <v>5.0</v>
      </c>
      <c r="J18" s="31">
        <v>8.0</v>
      </c>
      <c r="K18" s="31">
        <f t="shared" si="3"/>
        <v>23</v>
      </c>
      <c r="L18" s="47">
        <f t="shared" si="4"/>
        <v>51.11111111</v>
      </c>
      <c r="M18" s="31">
        <v>13.0</v>
      </c>
      <c r="N18" s="9"/>
      <c r="O18" s="31">
        <f t="shared" si="5"/>
        <v>36</v>
      </c>
      <c r="P18" s="47">
        <f t="shared" si="6"/>
        <v>55.38461538</v>
      </c>
      <c r="Q18" s="32">
        <v>12.0</v>
      </c>
      <c r="R18" s="50"/>
      <c r="S18" s="32">
        <v>48.0</v>
      </c>
      <c r="T18" s="47">
        <f t="shared" si="7"/>
        <v>61.53846154</v>
      </c>
      <c r="U18" s="32">
        <v>17.0</v>
      </c>
      <c r="V18" s="9"/>
      <c r="W18" s="31">
        <f t="shared" si="8"/>
        <v>65</v>
      </c>
      <c r="X18" s="47">
        <f t="shared" si="9"/>
        <v>67.01030928</v>
      </c>
      <c r="Y18" s="93">
        <v>9.0</v>
      </c>
      <c r="Z18" s="93">
        <v>13.0</v>
      </c>
      <c r="AA18" s="15">
        <f t="shared" si="10"/>
        <v>74</v>
      </c>
      <c r="AB18" s="48">
        <f t="shared" si="11"/>
        <v>64.9122807</v>
      </c>
      <c r="AC18" s="39">
        <v>11.0</v>
      </c>
      <c r="AD18" s="46"/>
      <c r="AE18" s="15">
        <f t="shared" si="12"/>
        <v>85</v>
      </c>
      <c r="AF18" s="48">
        <f t="shared" si="13"/>
        <v>64.88549618</v>
      </c>
      <c r="AG18" s="36">
        <v>14.0</v>
      </c>
      <c r="AH18" s="36"/>
      <c r="AI18" s="94">
        <f t="shared" si="14"/>
        <v>99</v>
      </c>
      <c r="AJ18" s="96">
        <f t="shared" si="15"/>
        <v>67.80821918</v>
      </c>
      <c r="AK18" s="97">
        <v>10.0</v>
      </c>
      <c r="AL18" s="98"/>
      <c r="AM18" s="37">
        <f t="shared" si="16"/>
        <v>109</v>
      </c>
      <c r="AN18" s="96">
        <f t="shared" si="17"/>
        <v>69.87179487</v>
      </c>
    </row>
    <row r="19">
      <c r="A19" s="41">
        <v>14.0</v>
      </c>
      <c r="B19" s="42" t="s">
        <v>32</v>
      </c>
      <c r="C19" s="31">
        <v>18.0</v>
      </c>
      <c r="D19" s="9"/>
      <c r="E19" s="31">
        <v>11.0</v>
      </c>
      <c r="F19" s="9"/>
      <c r="G19" s="31">
        <f t="shared" si="1"/>
        <v>29</v>
      </c>
      <c r="H19" s="31">
        <f t="shared" si="2"/>
        <v>100</v>
      </c>
      <c r="I19" s="31">
        <v>14.0</v>
      </c>
      <c r="J19" s="31">
        <v>17.0</v>
      </c>
      <c r="K19" s="31">
        <f t="shared" si="3"/>
        <v>43</v>
      </c>
      <c r="L19" s="31">
        <f t="shared" si="4"/>
        <v>95.55555556</v>
      </c>
      <c r="M19" s="31">
        <v>18.0</v>
      </c>
      <c r="N19" s="9"/>
      <c r="O19" s="31">
        <f t="shared" si="5"/>
        <v>61</v>
      </c>
      <c r="P19" s="31">
        <f t="shared" si="6"/>
        <v>93.84615385</v>
      </c>
      <c r="Q19" s="32">
        <v>12.0</v>
      </c>
      <c r="R19" s="50"/>
      <c r="S19" s="32">
        <v>73.0</v>
      </c>
      <c r="T19" s="32">
        <f t="shared" si="7"/>
        <v>93.58974359</v>
      </c>
      <c r="U19" s="32">
        <v>19.0</v>
      </c>
      <c r="V19" s="9"/>
      <c r="W19" s="31">
        <f t="shared" si="8"/>
        <v>92</v>
      </c>
      <c r="X19" s="31">
        <f t="shared" si="9"/>
        <v>94.84536082</v>
      </c>
      <c r="Y19" s="93">
        <v>16.0</v>
      </c>
      <c r="Z19" s="93">
        <v>17.0</v>
      </c>
      <c r="AA19" s="15">
        <f t="shared" si="10"/>
        <v>108</v>
      </c>
      <c r="AB19" s="9">
        <f t="shared" si="11"/>
        <v>94.73684211</v>
      </c>
      <c r="AC19" s="39">
        <v>17.0</v>
      </c>
      <c r="AD19" s="46"/>
      <c r="AE19" s="15">
        <f t="shared" si="12"/>
        <v>125</v>
      </c>
      <c r="AF19" s="9">
        <f t="shared" si="13"/>
        <v>95.41984733</v>
      </c>
      <c r="AG19" s="36">
        <v>13.0</v>
      </c>
      <c r="AH19" s="36"/>
      <c r="AI19" s="94">
        <f t="shared" si="14"/>
        <v>138</v>
      </c>
      <c r="AJ19" s="38">
        <f t="shared" si="15"/>
        <v>94.52054795</v>
      </c>
      <c r="AK19" s="66">
        <v>10.0</v>
      </c>
      <c r="AL19" s="38"/>
      <c r="AM19" s="37">
        <f t="shared" si="16"/>
        <v>148</v>
      </c>
      <c r="AN19" s="38">
        <f t="shared" si="17"/>
        <v>94.87179487</v>
      </c>
    </row>
    <row r="20">
      <c r="A20" s="41">
        <v>15.0</v>
      </c>
      <c r="B20" s="42" t="s">
        <v>33</v>
      </c>
      <c r="C20" s="31">
        <v>15.0</v>
      </c>
      <c r="D20" s="9"/>
      <c r="E20" s="31">
        <v>11.0</v>
      </c>
      <c r="F20" s="9"/>
      <c r="G20" s="31">
        <f t="shared" si="1"/>
        <v>26</v>
      </c>
      <c r="H20" s="31">
        <f t="shared" si="2"/>
        <v>89.65517241</v>
      </c>
      <c r="I20" s="31">
        <v>16.0</v>
      </c>
      <c r="J20" s="9"/>
      <c r="K20" s="31">
        <f t="shared" si="3"/>
        <v>42</v>
      </c>
      <c r="L20" s="31">
        <f t="shared" si="4"/>
        <v>93.33333333</v>
      </c>
      <c r="M20" s="31">
        <v>19.0</v>
      </c>
      <c r="N20" s="9"/>
      <c r="O20" s="31">
        <f t="shared" si="5"/>
        <v>61</v>
      </c>
      <c r="P20" s="31">
        <f t="shared" si="6"/>
        <v>93.84615385</v>
      </c>
      <c r="Q20" s="32">
        <v>11.0</v>
      </c>
      <c r="R20" s="50"/>
      <c r="S20" s="32">
        <v>72.0</v>
      </c>
      <c r="T20" s="32">
        <f t="shared" si="7"/>
        <v>92.30769231</v>
      </c>
      <c r="U20" s="32">
        <v>19.0</v>
      </c>
      <c r="V20" s="31">
        <v>16.0</v>
      </c>
      <c r="W20" s="31">
        <f t="shared" si="8"/>
        <v>91</v>
      </c>
      <c r="X20" s="31">
        <f t="shared" si="9"/>
        <v>93.81443299</v>
      </c>
      <c r="Y20" s="93">
        <v>17.0</v>
      </c>
      <c r="Z20" s="15"/>
      <c r="AA20" s="15">
        <f t="shared" si="10"/>
        <v>108</v>
      </c>
      <c r="AB20" s="9">
        <f t="shared" si="11"/>
        <v>94.73684211</v>
      </c>
      <c r="AC20" s="39">
        <v>17.0</v>
      </c>
      <c r="AD20" s="46"/>
      <c r="AE20" s="15">
        <f t="shared" si="12"/>
        <v>125</v>
      </c>
      <c r="AF20" s="9">
        <f t="shared" si="13"/>
        <v>95.41984733</v>
      </c>
      <c r="AG20" s="36">
        <v>15.0</v>
      </c>
      <c r="AH20" s="36"/>
      <c r="AI20" s="94">
        <f t="shared" si="14"/>
        <v>140</v>
      </c>
      <c r="AJ20" s="38">
        <f t="shared" si="15"/>
        <v>95.89041096</v>
      </c>
      <c r="AK20" s="66">
        <v>10.0</v>
      </c>
      <c r="AL20" s="66">
        <v>10.0</v>
      </c>
      <c r="AM20" s="37">
        <f t="shared" si="16"/>
        <v>150</v>
      </c>
      <c r="AN20" s="38">
        <f t="shared" si="17"/>
        <v>96.15384615</v>
      </c>
    </row>
    <row r="21">
      <c r="A21" s="41">
        <v>16.0</v>
      </c>
      <c r="B21" s="42" t="s">
        <v>34</v>
      </c>
      <c r="C21" s="31">
        <v>13.0</v>
      </c>
      <c r="D21" s="9"/>
      <c r="E21" s="31">
        <v>9.0</v>
      </c>
      <c r="F21" s="9"/>
      <c r="G21" s="31">
        <f t="shared" si="1"/>
        <v>22</v>
      </c>
      <c r="H21" s="47">
        <f t="shared" si="2"/>
        <v>75.86206897</v>
      </c>
      <c r="I21" s="31">
        <v>14.0</v>
      </c>
      <c r="J21" s="9"/>
      <c r="K21" s="31">
        <f t="shared" si="3"/>
        <v>36</v>
      </c>
      <c r="L21" s="31">
        <f t="shared" si="4"/>
        <v>80</v>
      </c>
      <c r="M21" s="31">
        <v>16.0</v>
      </c>
      <c r="N21" s="9"/>
      <c r="O21" s="31">
        <f t="shared" si="5"/>
        <v>52</v>
      </c>
      <c r="P21" s="31">
        <f t="shared" si="6"/>
        <v>80</v>
      </c>
      <c r="Q21" s="32">
        <v>11.0</v>
      </c>
      <c r="R21" s="50"/>
      <c r="S21" s="32">
        <v>63.0</v>
      </c>
      <c r="T21" s="32">
        <f t="shared" si="7"/>
        <v>80.76923077</v>
      </c>
      <c r="U21" s="32">
        <v>17.0</v>
      </c>
      <c r="V21" s="31">
        <v>14.0</v>
      </c>
      <c r="W21" s="31">
        <f t="shared" si="8"/>
        <v>80</v>
      </c>
      <c r="X21" s="31">
        <f t="shared" si="9"/>
        <v>82.4742268</v>
      </c>
      <c r="Y21" s="93">
        <v>14.0</v>
      </c>
      <c r="Z21" s="15"/>
      <c r="AA21" s="15">
        <f t="shared" si="10"/>
        <v>94</v>
      </c>
      <c r="AB21" s="9">
        <f t="shared" si="11"/>
        <v>82.45614035</v>
      </c>
      <c r="AC21" s="39">
        <v>16.0</v>
      </c>
      <c r="AD21" s="46"/>
      <c r="AE21" s="15">
        <f t="shared" si="12"/>
        <v>110</v>
      </c>
      <c r="AF21" s="9">
        <f t="shared" si="13"/>
        <v>83.96946565</v>
      </c>
      <c r="AG21" s="36">
        <v>15.0</v>
      </c>
      <c r="AH21" s="36"/>
      <c r="AI21" s="94">
        <f t="shared" si="14"/>
        <v>125</v>
      </c>
      <c r="AJ21" s="38">
        <f t="shared" si="15"/>
        <v>85.61643836</v>
      </c>
      <c r="AK21" s="66">
        <v>8.0</v>
      </c>
      <c r="AL21" s="66">
        <v>8.0</v>
      </c>
      <c r="AM21" s="37">
        <f t="shared" si="16"/>
        <v>133</v>
      </c>
      <c r="AN21" s="38">
        <f t="shared" si="17"/>
        <v>85.25641026</v>
      </c>
    </row>
    <row r="22">
      <c r="A22" s="41">
        <v>17.0</v>
      </c>
      <c r="B22" s="42" t="s">
        <v>35</v>
      </c>
      <c r="C22" s="31">
        <v>13.0</v>
      </c>
      <c r="D22" s="9"/>
      <c r="E22" s="31">
        <v>5.0</v>
      </c>
      <c r="F22" s="9"/>
      <c r="G22" s="31">
        <f t="shared" si="1"/>
        <v>18</v>
      </c>
      <c r="H22" s="31">
        <f t="shared" si="2"/>
        <v>62.06896552</v>
      </c>
      <c r="I22" s="31">
        <v>15.0</v>
      </c>
      <c r="J22" s="9"/>
      <c r="K22" s="31">
        <f t="shared" si="3"/>
        <v>33</v>
      </c>
      <c r="L22" s="47">
        <f t="shared" si="4"/>
        <v>73.33333333</v>
      </c>
      <c r="M22" s="31">
        <v>20.0</v>
      </c>
      <c r="N22" s="9"/>
      <c r="O22" s="31">
        <f t="shared" si="5"/>
        <v>53</v>
      </c>
      <c r="P22" s="31">
        <f t="shared" si="6"/>
        <v>81.53846154</v>
      </c>
      <c r="Q22" s="32">
        <v>11.0</v>
      </c>
      <c r="R22" s="50"/>
      <c r="S22" s="32">
        <v>64.0</v>
      </c>
      <c r="T22" s="32">
        <f t="shared" si="7"/>
        <v>82.05128205</v>
      </c>
      <c r="U22" s="32">
        <v>15.0</v>
      </c>
      <c r="V22" s="31">
        <v>14.0</v>
      </c>
      <c r="W22" s="31">
        <f t="shared" si="8"/>
        <v>79</v>
      </c>
      <c r="X22" s="31">
        <f t="shared" si="9"/>
        <v>81.44329897</v>
      </c>
      <c r="Y22" s="93">
        <v>17.0</v>
      </c>
      <c r="Z22" s="15"/>
      <c r="AA22" s="15">
        <f t="shared" si="10"/>
        <v>96</v>
      </c>
      <c r="AB22" s="9">
        <f t="shared" si="11"/>
        <v>84.21052632</v>
      </c>
      <c r="AC22" s="39">
        <v>16.0</v>
      </c>
      <c r="AD22" s="46"/>
      <c r="AE22" s="15">
        <f t="shared" si="12"/>
        <v>112</v>
      </c>
      <c r="AF22" s="9">
        <f t="shared" si="13"/>
        <v>85.49618321</v>
      </c>
      <c r="AG22" s="36">
        <v>15.0</v>
      </c>
      <c r="AH22" s="36"/>
      <c r="AI22" s="94">
        <f t="shared" si="14"/>
        <v>127</v>
      </c>
      <c r="AJ22" s="38">
        <f t="shared" si="15"/>
        <v>86.98630137</v>
      </c>
      <c r="AK22" s="66">
        <v>10.0</v>
      </c>
      <c r="AL22" s="66">
        <v>10.0</v>
      </c>
      <c r="AM22" s="37">
        <f t="shared" si="16"/>
        <v>137</v>
      </c>
      <c r="AN22" s="38">
        <f t="shared" si="17"/>
        <v>87.82051282</v>
      </c>
    </row>
    <row r="23">
      <c r="A23" s="41">
        <v>18.0</v>
      </c>
      <c r="B23" s="53" t="s">
        <v>36</v>
      </c>
      <c r="C23" s="31">
        <v>17.0</v>
      </c>
      <c r="D23" s="9"/>
      <c r="E23" s="31">
        <v>10.0</v>
      </c>
      <c r="F23" s="9"/>
      <c r="G23" s="31">
        <f t="shared" si="1"/>
        <v>27</v>
      </c>
      <c r="H23" s="31">
        <f t="shared" si="2"/>
        <v>93.10344828</v>
      </c>
      <c r="I23" s="31">
        <v>12.0</v>
      </c>
      <c r="J23" s="9"/>
      <c r="K23" s="31">
        <f t="shared" si="3"/>
        <v>39</v>
      </c>
      <c r="L23" s="31">
        <f t="shared" si="4"/>
        <v>86.66666667</v>
      </c>
      <c r="M23" s="31">
        <v>20.0</v>
      </c>
      <c r="N23" s="9"/>
      <c r="O23" s="31">
        <f t="shared" si="5"/>
        <v>59</v>
      </c>
      <c r="P23" s="31">
        <f t="shared" si="6"/>
        <v>90.76923077</v>
      </c>
      <c r="Q23" s="32">
        <v>11.0</v>
      </c>
      <c r="R23" s="50"/>
      <c r="S23" s="32">
        <v>70.0</v>
      </c>
      <c r="T23" s="32">
        <f t="shared" si="7"/>
        <v>89.74358974</v>
      </c>
      <c r="U23" s="32">
        <v>17.0</v>
      </c>
      <c r="V23" s="31">
        <v>13.0</v>
      </c>
      <c r="W23" s="31">
        <f t="shared" si="8"/>
        <v>87</v>
      </c>
      <c r="X23" s="31">
        <f t="shared" si="9"/>
        <v>89.69072165</v>
      </c>
      <c r="Y23" s="93">
        <v>17.0</v>
      </c>
      <c r="Z23" s="15"/>
      <c r="AA23" s="15">
        <f t="shared" si="10"/>
        <v>104</v>
      </c>
      <c r="AB23" s="9">
        <f t="shared" si="11"/>
        <v>91.22807018</v>
      </c>
      <c r="AC23" s="39">
        <v>17.0</v>
      </c>
      <c r="AD23" s="46"/>
      <c r="AE23" s="15">
        <f t="shared" si="12"/>
        <v>121</v>
      </c>
      <c r="AF23" s="9">
        <f t="shared" si="13"/>
        <v>92.36641221</v>
      </c>
      <c r="AG23" s="36">
        <v>14.0</v>
      </c>
      <c r="AH23" s="36"/>
      <c r="AI23" s="94">
        <f t="shared" si="14"/>
        <v>135</v>
      </c>
      <c r="AJ23" s="38">
        <f t="shared" si="15"/>
        <v>92.46575342</v>
      </c>
      <c r="AK23" s="66">
        <v>10.0</v>
      </c>
      <c r="AL23" s="66">
        <v>10.0</v>
      </c>
      <c r="AM23" s="37">
        <f t="shared" si="16"/>
        <v>145</v>
      </c>
      <c r="AN23" s="38">
        <f t="shared" si="17"/>
        <v>92.94871795</v>
      </c>
    </row>
    <row r="24">
      <c r="A24" s="41">
        <v>19.0</v>
      </c>
      <c r="B24" s="42" t="s">
        <v>37</v>
      </c>
      <c r="C24" s="31">
        <v>16.0</v>
      </c>
      <c r="D24" s="9"/>
      <c r="E24" s="31">
        <v>10.0</v>
      </c>
      <c r="F24" s="9"/>
      <c r="G24" s="31">
        <f t="shared" si="1"/>
        <v>26</v>
      </c>
      <c r="H24" s="31">
        <f t="shared" si="2"/>
        <v>89.65517241</v>
      </c>
      <c r="I24" s="31">
        <v>16.0</v>
      </c>
      <c r="J24" s="9"/>
      <c r="K24" s="31">
        <f t="shared" si="3"/>
        <v>42</v>
      </c>
      <c r="L24" s="31">
        <f t="shared" si="4"/>
        <v>93.33333333</v>
      </c>
      <c r="M24" s="31">
        <v>17.0</v>
      </c>
      <c r="N24" s="9"/>
      <c r="O24" s="31">
        <f t="shared" si="5"/>
        <v>59</v>
      </c>
      <c r="P24" s="31">
        <f t="shared" si="6"/>
        <v>90.76923077</v>
      </c>
      <c r="Q24" s="32">
        <v>12.0</v>
      </c>
      <c r="R24" s="50"/>
      <c r="S24" s="32">
        <v>70.0</v>
      </c>
      <c r="T24" s="32">
        <f t="shared" si="7"/>
        <v>89.74358974</v>
      </c>
      <c r="U24" s="32">
        <v>18.0</v>
      </c>
      <c r="V24" s="31">
        <v>15.0</v>
      </c>
      <c r="W24" s="31">
        <f t="shared" si="8"/>
        <v>88</v>
      </c>
      <c r="X24" s="31">
        <f t="shared" si="9"/>
        <v>90.72164948</v>
      </c>
      <c r="Y24" s="93">
        <v>17.0</v>
      </c>
      <c r="Z24" s="15"/>
      <c r="AA24" s="15">
        <f t="shared" si="10"/>
        <v>105</v>
      </c>
      <c r="AB24" s="9">
        <f t="shared" si="11"/>
        <v>92.10526316</v>
      </c>
      <c r="AC24" s="39">
        <v>15.0</v>
      </c>
      <c r="AD24" s="46"/>
      <c r="AE24" s="15">
        <f t="shared" si="12"/>
        <v>120</v>
      </c>
      <c r="AF24" s="9">
        <f t="shared" si="13"/>
        <v>91.60305344</v>
      </c>
      <c r="AG24" s="36">
        <v>15.0</v>
      </c>
      <c r="AH24" s="36"/>
      <c r="AI24" s="94">
        <f t="shared" si="14"/>
        <v>135</v>
      </c>
      <c r="AJ24" s="38">
        <f t="shared" si="15"/>
        <v>92.46575342</v>
      </c>
      <c r="AK24" s="66">
        <v>10.0</v>
      </c>
      <c r="AL24" s="66">
        <v>10.0</v>
      </c>
      <c r="AM24" s="37">
        <f t="shared" si="16"/>
        <v>145</v>
      </c>
      <c r="AN24" s="38">
        <f t="shared" si="17"/>
        <v>92.94871795</v>
      </c>
    </row>
    <row r="25">
      <c r="A25" s="41">
        <v>20.0</v>
      </c>
      <c r="B25" s="42" t="s">
        <v>38</v>
      </c>
      <c r="C25" s="31">
        <v>15.0</v>
      </c>
      <c r="D25" s="9"/>
      <c r="E25" s="31">
        <v>10.0</v>
      </c>
      <c r="F25" s="9"/>
      <c r="G25" s="31">
        <f t="shared" si="1"/>
        <v>25</v>
      </c>
      <c r="H25" s="31">
        <f t="shared" si="2"/>
        <v>86.20689655</v>
      </c>
      <c r="I25" s="31">
        <v>13.0</v>
      </c>
      <c r="J25" s="9"/>
      <c r="K25" s="31">
        <f t="shared" si="3"/>
        <v>38</v>
      </c>
      <c r="L25" s="31">
        <f t="shared" si="4"/>
        <v>84.44444444</v>
      </c>
      <c r="M25" s="31">
        <v>20.0</v>
      </c>
      <c r="N25" s="9"/>
      <c r="O25" s="31">
        <f t="shared" si="5"/>
        <v>58</v>
      </c>
      <c r="P25" s="31">
        <f t="shared" si="6"/>
        <v>89.23076923</v>
      </c>
      <c r="Q25" s="32">
        <v>9.0</v>
      </c>
      <c r="R25" s="50"/>
      <c r="S25" s="32">
        <v>67.0</v>
      </c>
      <c r="T25" s="32">
        <f t="shared" si="7"/>
        <v>85.8974359</v>
      </c>
      <c r="U25" s="32">
        <v>16.0</v>
      </c>
      <c r="V25" s="31">
        <v>14.0</v>
      </c>
      <c r="W25" s="31">
        <f t="shared" si="8"/>
        <v>83</v>
      </c>
      <c r="X25" s="31">
        <f t="shared" si="9"/>
        <v>85.56701031</v>
      </c>
      <c r="Y25" s="93">
        <v>15.0</v>
      </c>
      <c r="Z25" s="15"/>
      <c r="AA25" s="15">
        <f t="shared" si="10"/>
        <v>98</v>
      </c>
      <c r="AB25" s="9">
        <f t="shared" si="11"/>
        <v>85.96491228</v>
      </c>
      <c r="AC25" s="39">
        <v>14.0</v>
      </c>
      <c r="AD25" s="46"/>
      <c r="AE25" s="15">
        <f t="shared" si="12"/>
        <v>112</v>
      </c>
      <c r="AF25" s="9">
        <f t="shared" si="13"/>
        <v>85.49618321</v>
      </c>
      <c r="AG25" s="36">
        <v>11.0</v>
      </c>
      <c r="AH25" s="36"/>
      <c r="AI25" s="94">
        <f t="shared" si="14"/>
        <v>123</v>
      </c>
      <c r="AJ25" s="38">
        <f t="shared" si="15"/>
        <v>84.24657534</v>
      </c>
      <c r="AK25" s="66">
        <v>10.0</v>
      </c>
      <c r="AL25" s="66">
        <v>8.0</v>
      </c>
      <c r="AM25" s="37">
        <f t="shared" si="16"/>
        <v>133</v>
      </c>
      <c r="AN25" s="38">
        <f t="shared" si="17"/>
        <v>85.25641026</v>
      </c>
    </row>
    <row r="26">
      <c r="A26" s="41">
        <v>21.0</v>
      </c>
      <c r="B26" s="42" t="s">
        <v>39</v>
      </c>
      <c r="C26" s="31">
        <v>15.0</v>
      </c>
      <c r="D26" s="9"/>
      <c r="E26" s="31">
        <v>6.0</v>
      </c>
      <c r="F26" s="9"/>
      <c r="G26" s="31">
        <f t="shared" si="1"/>
        <v>21</v>
      </c>
      <c r="H26" s="47">
        <f t="shared" si="2"/>
        <v>72.4137931</v>
      </c>
      <c r="I26" s="31">
        <v>16.0</v>
      </c>
      <c r="J26" s="9"/>
      <c r="K26" s="31">
        <f t="shared" si="3"/>
        <v>37</v>
      </c>
      <c r="L26" s="31">
        <f t="shared" si="4"/>
        <v>82.22222222</v>
      </c>
      <c r="M26" s="31">
        <v>18.0</v>
      </c>
      <c r="N26" s="9"/>
      <c r="O26" s="31">
        <f t="shared" si="5"/>
        <v>55</v>
      </c>
      <c r="P26" s="31">
        <f t="shared" si="6"/>
        <v>84.61538462</v>
      </c>
      <c r="Q26" s="32">
        <v>11.0</v>
      </c>
      <c r="R26" s="50"/>
      <c r="S26" s="32">
        <v>66.0</v>
      </c>
      <c r="T26" s="32">
        <f t="shared" si="7"/>
        <v>84.61538462</v>
      </c>
      <c r="U26" s="32">
        <v>15.0</v>
      </c>
      <c r="V26" s="31">
        <v>13.0</v>
      </c>
      <c r="W26" s="31">
        <f t="shared" si="8"/>
        <v>81</v>
      </c>
      <c r="X26" s="31">
        <f t="shared" si="9"/>
        <v>83.50515464</v>
      </c>
      <c r="Y26" s="93">
        <v>17.0</v>
      </c>
      <c r="Z26" s="15"/>
      <c r="AA26" s="15">
        <f t="shared" si="10"/>
        <v>98</v>
      </c>
      <c r="AB26" s="9">
        <f t="shared" si="11"/>
        <v>85.96491228</v>
      </c>
      <c r="AC26" s="39">
        <v>17.0</v>
      </c>
      <c r="AD26" s="46"/>
      <c r="AE26" s="15">
        <f t="shared" si="12"/>
        <v>115</v>
      </c>
      <c r="AF26" s="9">
        <f t="shared" si="13"/>
        <v>87.78625954</v>
      </c>
      <c r="AG26" s="36">
        <v>15.0</v>
      </c>
      <c r="AH26" s="36"/>
      <c r="AI26" s="94">
        <f t="shared" si="14"/>
        <v>130</v>
      </c>
      <c r="AJ26" s="38">
        <f t="shared" si="15"/>
        <v>89.04109589</v>
      </c>
      <c r="AK26" s="66">
        <v>8.0</v>
      </c>
      <c r="AL26" s="66">
        <v>10.0</v>
      </c>
      <c r="AM26" s="37">
        <f t="shared" si="16"/>
        <v>138</v>
      </c>
      <c r="AN26" s="38">
        <f t="shared" si="17"/>
        <v>88.46153846</v>
      </c>
    </row>
    <row r="27">
      <c r="A27" s="41">
        <v>22.0</v>
      </c>
      <c r="B27" s="42" t="s">
        <v>40</v>
      </c>
      <c r="C27" s="31">
        <v>18.0</v>
      </c>
      <c r="D27" s="9"/>
      <c r="E27" s="31">
        <v>11.0</v>
      </c>
      <c r="F27" s="9"/>
      <c r="G27" s="31">
        <f t="shared" si="1"/>
        <v>29</v>
      </c>
      <c r="H27" s="31">
        <f t="shared" si="2"/>
        <v>100</v>
      </c>
      <c r="I27" s="31">
        <v>14.0</v>
      </c>
      <c r="J27" s="9"/>
      <c r="K27" s="31">
        <f t="shared" si="3"/>
        <v>43</v>
      </c>
      <c r="L27" s="31">
        <f t="shared" si="4"/>
        <v>95.55555556</v>
      </c>
      <c r="M27" s="31">
        <v>18.0</v>
      </c>
      <c r="N27" s="9"/>
      <c r="O27" s="31">
        <f t="shared" si="5"/>
        <v>61</v>
      </c>
      <c r="P27" s="31">
        <f t="shared" si="6"/>
        <v>93.84615385</v>
      </c>
      <c r="Q27" s="32">
        <v>11.0</v>
      </c>
      <c r="R27" s="50"/>
      <c r="S27" s="32">
        <v>72.0</v>
      </c>
      <c r="T27" s="32">
        <f t="shared" si="7"/>
        <v>92.30769231</v>
      </c>
      <c r="U27" s="32">
        <v>19.0</v>
      </c>
      <c r="V27" s="31">
        <v>16.0</v>
      </c>
      <c r="W27" s="31">
        <f t="shared" si="8"/>
        <v>91</v>
      </c>
      <c r="X27" s="31">
        <f t="shared" si="9"/>
        <v>93.81443299</v>
      </c>
      <c r="Y27" s="93">
        <v>15.0</v>
      </c>
      <c r="Z27" s="15"/>
      <c r="AA27" s="15">
        <f t="shared" si="10"/>
        <v>106</v>
      </c>
      <c r="AB27" s="9">
        <f t="shared" si="11"/>
        <v>92.98245614</v>
      </c>
      <c r="AC27" s="39">
        <v>10.0</v>
      </c>
      <c r="AD27" s="46"/>
      <c r="AE27" s="15">
        <f t="shared" si="12"/>
        <v>116</v>
      </c>
      <c r="AF27" s="9">
        <f t="shared" si="13"/>
        <v>88.54961832</v>
      </c>
      <c r="AG27" s="36">
        <v>15.0</v>
      </c>
      <c r="AH27" s="36"/>
      <c r="AI27" s="94">
        <f t="shared" si="14"/>
        <v>131</v>
      </c>
      <c r="AJ27" s="38">
        <f t="shared" si="15"/>
        <v>89.7260274</v>
      </c>
      <c r="AK27" s="66">
        <v>10.0</v>
      </c>
      <c r="AL27" s="66">
        <v>10.0</v>
      </c>
      <c r="AM27" s="37">
        <f t="shared" si="16"/>
        <v>141</v>
      </c>
      <c r="AN27" s="38">
        <f t="shared" si="17"/>
        <v>90.38461538</v>
      </c>
    </row>
    <row r="28">
      <c r="A28" s="41">
        <v>23.0</v>
      </c>
      <c r="B28" s="42" t="s">
        <v>41</v>
      </c>
      <c r="C28" s="31">
        <v>17.0</v>
      </c>
      <c r="D28" s="31">
        <v>17.0</v>
      </c>
      <c r="E28" s="31">
        <v>10.0</v>
      </c>
      <c r="F28" s="9"/>
      <c r="G28" s="31">
        <f t="shared" si="1"/>
        <v>27</v>
      </c>
      <c r="H28" s="31">
        <f t="shared" si="2"/>
        <v>93.10344828</v>
      </c>
      <c r="I28" s="31">
        <v>15.0</v>
      </c>
      <c r="J28" s="9"/>
      <c r="K28" s="31">
        <f t="shared" si="3"/>
        <v>42</v>
      </c>
      <c r="L28" s="31">
        <f t="shared" si="4"/>
        <v>93.33333333</v>
      </c>
      <c r="M28" s="31">
        <v>17.0</v>
      </c>
      <c r="N28" s="9"/>
      <c r="O28" s="31">
        <f t="shared" si="5"/>
        <v>59</v>
      </c>
      <c r="P28" s="31">
        <f t="shared" si="6"/>
        <v>90.76923077</v>
      </c>
      <c r="Q28" s="32">
        <v>12.0</v>
      </c>
      <c r="R28" s="32">
        <v>17.0</v>
      </c>
      <c r="S28" s="32">
        <v>71.0</v>
      </c>
      <c r="T28" s="32">
        <f t="shared" si="7"/>
        <v>91.02564103</v>
      </c>
      <c r="U28" s="32">
        <v>18.0</v>
      </c>
      <c r="V28" s="9"/>
      <c r="W28" s="31">
        <f t="shared" si="8"/>
        <v>89</v>
      </c>
      <c r="X28" s="31">
        <f t="shared" si="9"/>
        <v>91.75257732</v>
      </c>
      <c r="Y28" s="93">
        <v>14.0</v>
      </c>
      <c r="Z28" s="15"/>
      <c r="AA28" s="15">
        <f t="shared" si="10"/>
        <v>103</v>
      </c>
      <c r="AB28" s="9">
        <f t="shared" si="11"/>
        <v>90.35087719</v>
      </c>
      <c r="AC28" s="39">
        <v>15.0</v>
      </c>
      <c r="AD28" s="46"/>
      <c r="AE28" s="15">
        <f t="shared" si="12"/>
        <v>118</v>
      </c>
      <c r="AF28" s="9">
        <f t="shared" si="13"/>
        <v>90.07633588</v>
      </c>
      <c r="AG28" s="36">
        <v>15.0</v>
      </c>
      <c r="AH28" s="36">
        <v>17.0</v>
      </c>
      <c r="AI28" s="94">
        <f t="shared" si="14"/>
        <v>133</v>
      </c>
      <c r="AJ28" s="38">
        <f t="shared" si="15"/>
        <v>91.09589041</v>
      </c>
      <c r="AK28" s="66">
        <v>10.0</v>
      </c>
      <c r="AL28" s="38"/>
      <c r="AM28" s="37">
        <f t="shared" si="16"/>
        <v>143</v>
      </c>
      <c r="AN28" s="38">
        <f t="shared" si="17"/>
        <v>91.66666667</v>
      </c>
    </row>
    <row r="29">
      <c r="A29" s="41">
        <v>24.0</v>
      </c>
      <c r="B29" s="42" t="s">
        <v>42</v>
      </c>
      <c r="C29" s="31">
        <v>14.0</v>
      </c>
      <c r="D29" s="31">
        <v>15.0</v>
      </c>
      <c r="E29" s="31">
        <v>10.0</v>
      </c>
      <c r="F29" s="9"/>
      <c r="G29" s="31">
        <f t="shared" si="1"/>
        <v>24</v>
      </c>
      <c r="H29" s="31">
        <f t="shared" si="2"/>
        <v>82.75862069</v>
      </c>
      <c r="I29" s="31">
        <v>14.0</v>
      </c>
      <c r="J29" s="9"/>
      <c r="K29" s="31">
        <f t="shared" si="3"/>
        <v>38</v>
      </c>
      <c r="L29" s="31">
        <f t="shared" si="4"/>
        <v>84.44444444</v>
      </c>
      <c r="M29" s="31">
        <v>19.0</v>
      </c>
      <c r="N29" s="9"/>
      <c r="O29" s="31">
        <f t="shared" si="5"/>
        <v>57</v>
      </c>
      <c r="P29" s="31">
        <f t="shared" si="6"/>
        <v>87.69230769</v>
      </c>
      <c r="Q29" s="32">
        <v>12.0</v>
      </c>
      <c r="R29" s="32">
        <v>17.0</v>
      </c>
      <c r="S29" s="32">
        <v>69.0</v>
      </c>
      <c r="T29" s="32">
        <f t="shared" si="7"/>
        <v>88.46153846</v>
      </c>
      <c r="U29" s="32">
        <v>19.0</v>
      </c>
      <c r="V29" s="9"/>
      <c r="W29" s="31">
        <f t="shared" si="8"/>
        <v>88</v>
      </c>
      <c r="X29" s="31">
        <f t="shared" si="9"/>
        <v>90.72164948</v>
      </c>
      <c r="Y29" s="93">
        <v>16.0</v>
      </c>
      <c r="Z29" s="15"/>
      <c r="AA29" s="15">
        <f t="shared" si="10"/>
        <v>104</v>
      </c>
      <c r="AB29" s="9">
        <f t="shared" si="11"/>
        <v>91.22807018</v>
      </c>
      <c r="AC29" s="39">
        <v>11.0</v>
      </c>
      <c r="AD29" s="46"/>
      <c r="AE29" s="15">
        <f t="shared" si="12"/>
        <v>115</v>
      </c>
      <c r="AF29" s="9">
        <f t="shared" si="13"/>
        <v>87.78625954</v>
      </c>
      <c r="AG29" s="36">
        <v>15.0</v>
      </c>
      <c r="AH29" s="36">
        <v>17.0</v>
      </c>
      <c r="AI29" s="94">
        <f t="shared" si="14"/>
        <v>130</v>
      </c>
      <c r="AJ29" s="38">
        <f t="shared" si="15"/>
        <v>89.04109589</v>
      </c>
      <c r="AK29" s="66">
        <v>10.0</v>
      </c>
      <c r="AL29" s="38"/>
      <c r="AM29" s="37">
        <f t="shared" si="16"/>
        <v>140</v>
      </c>
      <c r="AN29" s="38">
        <f t="shared" si="17"/>
        <v>89.74358974</v>
      </c>
    </row>
    <row r="30">
      <c r="A30" s="41">
        <v>25.0</v>
      </c>
      <c r="B30" s="42" t="s">
        <v>43</v>
      </c>
      <c r="C30" s="31">
        <v>17.0</v>
      </c>
      <c r="D30" s="31">
        <v>18.0</v>
      </c>
      <c r="E30" s="31">
        <v>8.0</v>
      </c>
      <c r="F30" s="9"/>
      <c r="G30" s="31">
        <f t="shared" si="1"/>
        <v>25</v>
      </c>
      <c r="H30" s="31">
        <f t="shared" si="2"/>
        <v>86.20689655</v>
      </c>
      <c r="I30" s="31">
        <v>13.0</v>
      </c>
      <c r="J30" s="9"/>
      <c r="K30" s="31">
        <f t="shared" si="3"/>
        <v>38</v>
      </c>
      <c r="L30" s="31">
        <f t="shared" si="4"/>
        <v>84.44444444</v>
      </c>
      <c r="M30" s="31">
        <v>14.0</v>
      </c>
      <c r="N30" s="9"/>
      <c r="O30" s="31">
        <f t="shared" si="5"/>
        <v>52</v>
      </c>
      <c r="P30" s="31">
        <f t="shared" si="6"/>
        <v>80</v>
      </c>
      <c r="Q30" s="32">
        <v>11.0</v>
      </c>
      <c r="R30" s="32">
        <v>17.0</v>
      </c>
      <c r="S30" s="32">
        <v>63.0</v>
      </c>
      <c r="T30" s="32">
        <f t="shared" si="7"/>
        <v>80.76923077</v>
      </c>
      <c r="U30" s="32">
        <v>16.0</v>
      </c>
      <c r="V30" s="9"/>
      <c r="W30" s="31">
        <f t="shared" si="8"/>
        <v>79</v>
      </c>
      <c r="X30" s="31">
        <f t="shared" si="9"/>
        <v>81.44329897</v>
      </c>
      <c r="Y30" s="93">
        <v>17.0</v>
      </c>
      <c r="Z30" s="15"/>
      <c r="AA30" s="15">
        <f t="shared" si="10"/>
        <v>96</v>
      </c>
      <c r="AB30" s="9">
        <f t="shared" si="11"/>
        <v>84.21052632</v>
      </c>
      <c r="AC30" s="39">
        <v>13.0</v>
      </c>
      <c r="AD30" s="46"/>
      <c r="AE30" s="15">
        <f t="shared" si="12"/>
        <v>109</v>
      </c>
      <c r="AF30" s="9">
        <f t="shared" si="13"/>
        <v>83.20610687</v>
      </c>
      <c r="AG30" s="36">
        <v>15.0</v>
      </c>
      <c r="AH30" s="36">
        <v>17.0</v>
      </c>
      <c r="AI30" s="94">
        <f t="shared" si="14"/>
        <v>124</v>
      </c>
      <c r="AJ30" s="38">
        <f t="shared" si="15"/>
        <v>84.93150685</v>
      </c>
      <c r="AK30" s="66">
        <v>10.0</v>
      </c>
      <c r="AL30" s="38"/>
      <c r="AM30" s="37">
        <f t="shared" si="16"/>
        <v>134</v>
      </c>
      <c r="AN30" s="38">
        <f t="shared" si="17"/>
        <v>85.8974359</v>
      </c>
    </row>
    <row r="31">
      <c r="A31" s="41">
        <v>26.0</v>
      </c>
      <c r="B31" s="42" t="s">
        <v>44</v>
      </c>
      <c r="C31" s="31">
        <v>9.0</v>
      </c>
      <c r="D31" s="31">
        <v>10.0</v>
      </c>
      <c r="E31" s="31">
        <v>11.0</v>
      </c>
      <c r="F31" s="9"/>
      <c r="G31" s="31">
        <f t="shared" si="1"/>
        <v>20</v>
      </c>
      <c r="H31" s="47">
        <f t="shared" si="2"/>
        <v>68.96551724</v>
      </c>
      <c r="I31" s="31">
        <v>13.0</v>
      </c>
      <c r="J31" s="9"/>
      <c r="K31" s="31">
        <f t="shared" si="3"/>
        <v>33</v>
      </c>
      <c r="L31" s="47">
        <f t="shared" si="4"/>
        <v>73.33333333</v>
      </c>
      <c r="M31" s="31">
        <v>14.0</v>
      </c>
      <c r="N31" s="9"/>
      <c r="O31" s="31">
        <f t="shared" si="5"/>
        <v>47</v>
      </c>
      <c r="P31" s="47">
        <f t="shared" si="6"/>
        <v>72.30769231</v>
      </c>
      <c r="Q31" s="32">
        <v>11.0</v>
      </c>
      <c r="R31" s="32">
        <v>16.0</v>
      </c>
      <c r="S31" s="32">
        <v>58.0</v>
      </c>
      <c r="T31" s="47">
        <f t="shared" si="7"/>
        <v>74.35897436</v>
      </c>
      <c r="U31" s="32">
        <v>15.0</v>
      </c>
      <c r="V31" s="9"/>
      <c r="W31" s="31">
        <f t="shared" si="8"/>
        <v>73</v>
      </c>
      <c r="X31" s="31">
        <f t="shared" si="9"/>
        <v>75.25773196</v>
      </c>
      <c r="Y31" s="93">
        <v>15.0</v>
      </c>
      <c r="Z31" s="15"/>
      <c r="AA31" s="15">
        <f t="shared" si="10"/>
        <v>88</v>
      </c>
      <c r="AB31" s="9">
        <f t="shared" si="11"/>
        <v>77.19298246</v>
      </c>
      <c r="AC31" s="39">
        <v>17.0</v>
      </c>
      <c r="AD31" s="46"/>
      <c r="AE31" s="15">
        <f t="shared" si="12"/>
        <v>105</v>
      </c>
      <c r="AF31" s="9">
        <f t="shared" si="13"/>
        <v>80.15267176</v>
      </c>
      <c r="AG31" s="36">
        <v>15.0</v>
      </c>
      <c r="AH31" s="36">
        <v>17.0</v>
      </c>
      <c r="AI31" s="94">
        <f t="shared" si="14"/>
        <v>120</v>
      </c>
      <c r="AJ31" s="38">
        <f t="shared" si="15"/>
        <v>82.19178082</v>
      </c>
      <c r="AK31" s="66">
        <v>8.0</v>
      </c>
      <c r="AL31" s="38"/>
      <c r="AM31" s="37">
        <f t="shared" si="16"/>
        <v>128</v>
      </c>
      <c r="AN31" s="38">
        <f t="shared" si="17"/>
        <v>82.05128205</v>
      </c>
    </row>
    <row r="32">
      <c r="A32" s="41">
        <v>27.0</v>
      </c>
      <c r="B32" s="42" t="s">
        <v>45</v>
      </c>
      <c r="C32" s="31">
        <v>13.0</v>
      </c>
      <c r="D32" s="31">
        <v>14.0</v>
      </c>
      <c r="E32" s="31">
        <v>11.0</v>
      </c>
      <c r="F32" s="9"/>
      <c r="G32" s="31">
        <f t="shared" si="1"/>
        <v>24</v>
      </c>
      <c r="H32" s="31">
        <f t="shared" si="2"/>
        <v>82.75862069</v>
      </c>
      <c r="I32" s="31">
        <v>13.0</v>
      </c>
      <c r="J32" s="9"/>
      <c r="K32" s="31">
        <f t="shared" si="3"/>
        <v>37</v>
      </c>
      <c r="L32" s="31">
        <f t="shared" si="4"/>
        <v>82.22222222</v>
      </c>
      <c r="M32" s="31">
        <v>16.0</v>
      </c>
      <c r="N32" s="9"/>
      <c r="O32" s="31">
        <f t="shared" si="5"/>
        <v>53</v>
      </c>
      <c r="P32" s="31">
        <f t="shared" si="6"/>
        <v>81.53846154</v>
      </c>
      <c r="Q32" s="32">
        <v>11.0</v>
      </c>
      <c r="R32" s="32">
        <v>15.0</v>
      </c>
      <c r="S32" s="32">
        <v>64.0</v>
      </c>
      <c r="T32" s="32">
        <f t="shared" si="7"/>
        <v>82.05128205</v>
      </c>
      <c r="U32" s="32">
        <v>16.0</v>
      </c>
      <c r="V32" s="9"/>
      <c r="W32" s="31">
        <f t="shared" si="8"/>
        <v>80</v>
      </c>
      <c r="X32" s="31">
        <f t="shared" si="9"/>
        <v>82.4742268</v>
      </c>
      <c r="Y32" s="93">
        <v>16.0</v>
      </c>
      <c r="Z32" s="15"/>
      <c r="AA32" s="15">
        <f t="shared" si="10"/>
        <v>96</v>
      </c>
      <c r="AB32" s="9">
        <f t="shared" si="11"/>
        <v>84.21052632</v>
      </c>
      <c r="AC32" s="39">
        <v>15.0</v>
      </c>
      <c r="AD32" s="46"/>
      <c r="AE32" s="15">
        <f t="shared" si="12"/>
        <v>111</v>
      </c>
      <c r="AF32" s="9">
        <f t="shared" si="13"/>
        <v>84.73282443</v>
      </c>
      <c r="AG32" s="36">
        <v>13.0</v>
      </c>
      <c r="AH32" s="36">
        <v>15.0</v>
      </c>
      <c r="AI32" s="94">
        <f t="shared" si="14"/>
        <v>124</v>
      </c>
      <c r="AJ32" s="38">
        <f t="shared" si="15"/>
        <v>84.93150685</v>
      </c>
      <c r="AK32" s="66">
        <v>8.0</v>
      </c>
      <c r="AL32" s="38"/>
      <c r="AM32" s="37">
        <f t="shared" si="16"/>
        <v>132</v>
      </c>
      <c r="AN32" s="38">
        <f t="shared" si="17"/>
        <v>84.61538462</v>
      </c>
    </row>
    <row r="33">
      <c r="A33" s="41">
        <v>28.0</v>
      </c>
      <c r="B33" s="42" t="s">
        <v>46</v>
      </c>
      <c r="C33" s="31">
        <v>13.0</v>
      </c>
      <c r="D33" s="31">
        <v>14.0</v>
      </c>
      <c r="E33" s="31">
        <v>5.0</v>
      </c>
      <c r="F33" s="9"/>
      <c r="G33" s="31">
        <f t="shared" si="1"/>
        <v>18</v>
      </c>
      <c r="H33" s="31">
        <f t="shared" si="2"/>
        <v>62.06896552</v>
      </c>
      <c r="I33" s="31">
        <v>8.0</v>
      </c>
      <c r="J33" s="9"/>
      <c r="K33" s="31">
        <f t="shared" si="3"/>
        <v>26</v>
      </c>
      <c r="L33" s="47">
        <f t="shared" si="4"/>
        <v>57.77777778</v>
      </c>
      <c r="M33" s="31">
        <v>19.0</v>
      </c>
      <c r="N33" s="9"/>
      <c r="O33" s="31">
        <f t="shared" si="5"/>
        <v>45</v>
      </c>
      <c r="P33" s="47">
        <f t="shared" si="6"/>
        <v>69.23076923</v>
      </c>
      <c r="Q33" s="32">
        <v>7.0</v>
      </c>
      <c r="R33" s="32">
        <v>15.0</v>
      </c>
      <c r="S33" s="32">
        <v>52.0</v>
      </c>
      <c r="T33" s="47">
        <f t="shared" si="7"/>
        <v>66.66666667</v>
      </c>
      <c r="U33" s="32">
        <v>19.0</v>
      </c>
      <c r="V33" s="9"/>
      <c r="W33" s="31">
        <f t="shared" si="8"/>
        <v>71</v>
      </c>
      <c r="X33" s="47">
        <f t="shared" si="9"/>
        <v>73.19587629</v>
      </c>
      <c r="Y33" s="93">
        <v>13.0</v>
      </c>
      <c r="Z33" s="15"/>
      <c r="AA33" s="15">
        <f t="shared" si="10"/>
        <v>84</v>
      </c>
      <c r="AB33" s="48">
        <f t="shared" si="11"/>
        <v>73.68421053</v>
      </c>
      <c r="AC33" s="39">
        <v>13.0</v>
      </c>
      <c r="AD33" s="46"/>
      <c r="AE33" s="15">
        <f t="shared" si="12"/>
        <v>97</v>
      </c>
      <c r="AF33" s="48">
        <f t="shared" si="13"/>
        <v>74.04580153</v>
      </c>
      <c r="AG33" s="36">
        <v>15.0</v>
      </c>
      <c r="AH33" s="36">
        <v>17.0</v>
      </c>
      <c r="AI33" s="94">
        <f t="shared" si="14"/>
        <v>112</v>
      </c>
      <c r="AJ33" s="38">
        <f t="shared" si="15"/>
        <v>76.71232877</v>
      </c>
      <c r="AK33" s="66">
        <v>10.0</v>
      </c>
      <c r="AL33" s="38"/>
      <c r="AM33" s="37">
        <f t="shared" si="16"/>
        <v>122</v>
      </c>
      <c r="AN33" s="38">
        <f t="shared" si="17"/>
        <v>78.20512821</v>
      </c>
    </row>
    <row r="34">
      <c r="A34" s="41">
        <v>29.0</v>
      </c>
      <c r="B34" s="42" t="s">
        <v>47</v>
      </c>
      <c r="C34" s="31">
        <v>14.0</v>
      </c>
      <c r="D34" s="31">
        <v>14.0</v>
      </c>
      <c r="E34" s="31">
        <v>9.0</v>
      </c>
      <c r="F34" s="9"/>
      <c r="G34" s="31">
        <f t="shared" si="1"/>
        <v>23</v>
      </c>
      <c r="H34" s="47">
        <f t="shared" si="2"/>
        <v>79.31034483</v>
      </c>
      <c r="I34" s="31">
        <v>12.0</v>
      </c>
      <c r="J34" s="9"/>
      <c r="K34" s="31">
        <f t="shared" si="3"/>
        <v>35</v>
      </c>
      <c r="L34" s="31">
        <f t="shared" si="4"/>
        <v>77.77777778</v>
      </c>
      <c r="M34" s="31">
        <v>19.0</v>
      </c>
      <c r="N34" s="9"/>
      <c r="O34" s="31">
        <f t="shared" si="5"/>
        <v>54</v>
      </c>
      <c r="P34" s="31">
        <f t="shared" si="6"/>
        <v>83.07692308</v>
      </c>
      <c r="Q34" s="32">
        <v>12.0</v>
      </c>
      <c r="R34" s="32">
        <v>17.0</v>
      </c>
      <c r="S34" s="32">
        <v>66.0</v>
      </c>
      <c r="T34" s="32">
        <f t="shared" si="7"/>
        <v>84.61538462</v>
      </c>
      <c r="U34" s="32">
        <v>19.0</v>
      </c>
      <c r="V34" s="9"/>
      <c r="W34" s="31">
        <f t="shared" si="8"/>
        <v>85</v>
      </c>
      <c r="X34" s="31">
        <f t="shared" si="9"/>
        <v>87.62886598</v>
      </c>
      <c r="Y34" s="93">
        <v>17.0</v>
      </c>
      <c r="Z34" s="15"/>
      <c r="AA34" s="15">
        <f t="shared" si="10"/>
        <v>102</v>
      </c>
      <c r="AB34" s="9">
        <f t="shared" si="11"/>
        <v>89.47368421</v>
      </c>
      <c r="AC34" s="39">
        <v>17.0</v>
      </c>
      <c r="AD34" s="46"/>
      <c r="AE34" s="15">
        <f t="shared" si="12"/>
        <v>119</v>
      </c>
      <c r="AF34" s="9">
        <f t="shared" si="13"/>
        <v>90.83969466</v>
      </c>
      <c r="AG34" s="36">
        <v>15.0</v>
      </c>
      <c r="AH34" s="36">
        <v>17.0</v>
      </c>
      <c r="AI34" s="94">
        <f t="shared" si="14"/>
        <v>134</v>
      </c>
      <c r="AJ34" s="38">
        <f t="shared" si="15"/>
        <v>91.78082192</v>
      </c>
      <c r="AK34" s="66">
        <v>10.0</v>
      </c>
      <c r="AL34" s="38"/>
      <c r="AM34" s="37">
        <f t="shared" si="16"/>
        <v>144</v>
      </c>
      <c r="AN34" s="38">
        <f t="shared" si="17"/>
        <v>92.30769231</v>
      </c>
    </row>
    <row r="35">
      <c r="A35" s="41">
        <v>30.0</v>
      </c>
      <c r="B35" s="42" t="s">
        <v>48</v>
      </c>
      <c r="C35" s="31">
        <v>17.0</v>
      </c>
      <c r="D35" s="31">
        <v>17.0</v>
      </c>
      <c r="E35" s="31">
        <v>11.0</v>
      </c>
      <c r="F35" s="9"/>
      <c r="G35" s="31">
        <f t="shared" si="1"/>
        <v>28</v>
      </c>
      <c r="H35" s="31">
        <f t="shared" si="2"/>
        <v>96.55172414</v>
      </c>
      <c r="I35" s="31">
        <v>15.0</v>
      </c>
      <c r="J35" s="9"/>
      <c r="K35" s="31">
        <f t="shared" si="3"/>
        <v>43</v>
      </c>
      <c r="L35" s="31">
        <f t="shared" si="4"/>
        <v>95.55555556</v>
      </c>
      <c r="M35" s="31">
        <v>17.0</v>
      </c>
      <c r="N35" s="9"/>
      <c r="O35" s="31">
        <f t="shared" si="5"/>
        <v>60</v>
      </c>
      <c r="P35" s="31">
        <f t="shared" si="6"/>
        <v>92.30769231</v>
      </c>
      <c r="Q35" s="32">
        <v>12.0</v>
      </c>
      <c r="R35" s="32">
        <v>17.0</v>
      </c>
      <c r="S35" s="32">
        <v>72.0</v>
      </c>
      <c r="T35" s="32">
        <f t="shared" si="7"/>
        <v>92.30769231</v>
      </c>
      <c r="U35" s="32">
        <v>18.0</v>
      </c>
      <c r="V35" s="9"/>
      <c r="W35" s="31">
        <f t="shared" si="8"/>
        <v>90</v>
      </c>
      <c r="X35" s="31">
        <f t="shared" si="9"/>
        <v>92.78350515</v>
      </c>
      <c r="Y35" s="93">
        <v>16.0</v>
      </c>
      <c r="Z35" s="15"/>
      <c r="AA35" s="15">
        <f t="shared" si="10"/>
        <v>106</v>
      </c>
      <c r="AB35" s="9">
        <f t="shared" si="11"/>
        <v>92.98245614</v>
      </c>
      <c r="AC35" s="39">
        <v>17.0</v>
      </c>
      <c r="AD35" s="46"/>
      <c r="AE35" s="15">
        <f t="shared" si="12"/>
        <v>123</v>
      </c>
      <c r="AF35" s="9">
        <f t="shared" si="13"/>
        <v>93.89312977</v>
      </c>
      <c r="AG35" s="36">
        <v>14.0</v>
      </c>
      <c r="AH35" s="36">
        <v>16.0</v>
      </c>
      <c r="AI35" s="94">
        <f t="shared" si="14"/>
        <v>137</v>
      </c>
      <c r="AJ35" s="38">
        <f t="shared" si="15"/>
        <v>93.83561644</v>
      </c>
      <c r="AK35" s="66">
        <v>10.0</v>
      </c>
      <c r="AL35" s="38"/>
      <c r="AM35" s="37">
        <f t="shared" si="16"/>
        <v>147</v>
      </c>
      <c r="AN35" s="38">
        <f t="shared" si="17"/>
        <v>94.23076923</v>
      </c>
    </row>
    <row r="36">
      <c r="Y36" s="81"/>
      <c r="Z36" s="81"/>
      <c r="AC36" s="99"/>
    </row>
    <row r="37">
      <c r="Y37" s="81"/>
      <c r="Z37" s="81"/>
      <c r="AC37" s="99"/>
    </row>
    <row r="38">
      <c r="Y38" s="81"/>
      <c r="Z38" s="81"/>
      <c r="AC38" s="99"/>
    </row>
    <row r="39">
      <c r="Y39" s="81"/>
      <c r="Z39" s="81"/>
      <c r="AC39" s="99"/>
    </row>
    <row r="40">
      <c r="Y40" s="81"/>
      <c r="Z40" s="81"/>
      <c r="AC40" s="99"/>
    </row>
    <row r="41">
      <c r="Y41" s="81"/>
      <c r="Z41" s="81"/>
      <c r="AC41" s="99"/>
    </row>
    <row r="42">
      <c r="Y42" s="81"/>
      <c r="Z42" s="81"/>
      <c r="AC42" s="99"/>
    </row>
    <row r="43">
      <c r="Y43" s="81"/>
      <c r="Z43" s="81"/>
      <c r="AC43" s="99"/>
    </row>
    <row r="44">
      <c r="Y44" s="81"/>
      <c r="Z44" s="81"/>
      <c r="AC44" s="99"/>
    </row>
    <row r="45">
      <c r="Y45" s="81"/>
      <c r="Z45" s="81"/>
      <c r="AC45" s="99"/>
    </row>
    <row r="46">
      <c r="Y46" s="81"/>
      <c r="Z46" s="81"/>
      <c r="AC46" s="99"/>
    </row>
    <row r="47">
      <c r="Y47" s="81"/>
      <c r="Z47" s="81"/>
      <c r="AC47" s="99"/>
    </row>
    <row r="48">
      <c r="Y48" s="81"/>
      <c r="Z48" s="81"/>
      <c r="AC48" s="99"/>
    </row>
    <row r="49">
      <c r="Y49" s="81"/>
      <c r="Z49" s="81"/>
      <c r="AC49" s="99"/>
    </row>
    <row r="50">
      <c r="Y50" s="81"/>
      <c r="Z50" s="81"/>
      <c r="AC50" s="99"/>
    </row>
    <row r="51">
      <c r="Y51" s="81"/>
      <c r="Z51" s="81"/>
      <c r="AC51" s="99"/>
    </row>
    <row r="52">
      <c r="Y52" s="81"/>
      <c r="Z52" s="81"/>
      <c r="AC52" s="99"/>
    </row>
    <row r="53">
      <c r="Y53" s="81"/>
      <c r="Z53" s="81"/>
      <c r="AC53" s="99"/>
    </row>
    <row r="54">
      <c r="Y54" s="81"/>
      <c r="Z54" s="81"/>
      <c r="AC54" s="99"/>
    </row>
    <row r="55">
      <c r="Y55" s="81"/>
      <c r="Z55" s="81"/>
      <c r="AC55" s="99"/>
    </row>
    <row r="56">
      <c r="Y56" s="81"/>
      <c r="Z56" s="81"/>
      <c r="AC56" s="99"/>
    </row>
    <row r="57">
      <c r="Y57" s="81"/>
      <c r="Z57" s="81"/>
      <c r="AC57" s="99"/>
    </row>
    <row r="58">
      <c r="Y58" s="81"/>
      <c r="Z58" s="81"/>
      <c r="AC58" s="99"/>
    </row>
    <row r="59">
      <c r="Y59" s="81"/>
      <c r="Z59" s="81"/>
      <c r="AC59" s="99"/>
    </row>
    <row r="60">
      <c r="Y60" s="81"/>
      <c r="Z60" s="81"/>
      <c r="AC60" s="99"/>
    </row>
    <row r="61">
      <c r="Y61" s="81"/>
      <c r="Z61" s="81"/>
      <c r="AC61" s="99"/>
    </row>
    <row r="62">
      <c r="Y62" s="81"/>
      <c r="Z62" s="81"/>
      <c r="AC62" s="99"/>
    </row>
    <row r="63">
      <c r="Y63" s="81"/>
      <c r="Z63" s="81"/>
      <c r="AC63" s="99"/>
    </row>
    <row r="64">
      <c r="Y64" s="81"/>
      <c r="Z64" s="81"/>
      <c r="AC64" s="99"/>
    </row>
    <row r="65">
      <c r="Y65" s="81"/>
      <c r="Z65" s="81"/>
      <c r="AC65" s="99"/>
    </row>
    <row r="66">
      <c r="Y66" s="81"/>
      <c r="Z66" s="81"/>
      <c r="AC66" s="99"/>
    </row>
    <row r="67">
      <c r="Y67" s="81"/>
      <c r="Z67" s="81"/>
      <c r="AC67" s="99"/>
    </row>
    <row r="68">
      <c r="Y68" s="81"/>
      <c r="Z68" s="81"/>
      <c r="AC68" s="99"/>
    </row>
    <row r="69">
      <c r="Y69" s="81"/>
      <c r="Z69" s="81"/>
      <c r="AC69" s="99"/>
    </row>
    <row r="70">
      <c r="Y70" s="81"/>
      <c r="Z70" s="81"/>
      <c r="AC70" s="99"/>
    </row>
    <row r="71">
      <c r="Y71" s="81"/>
      <c r="Z71" s="81"/>
      <c r="AC71" s="99"/>
    </row>
    <row r="72">
      <c r="Y72" s="81"/>
      <c r="Z72" s="81"/>
      <c r="AC72" s="99"/>
    </row>
    <row r="73">
      <c r="Y73" s="81"/>
      <c r="Z73" s="81"/>
      <c r="AC73" s="99"/>
    </row>
    <row r="74">
      <c r="Y74" s="81"/>
      <c r="Z74" s="81"/>
      <c r="AC74" s="99"/>
    </row>
    <row r="75">
      <c r="Y75" s="81"/>
      <c r="Z75" s="81"/>
      <c r="AC75" s="99"/>
    </row>
    <row r="76">
      <c r="Y76" s="81"/>
      <c r="Z76" s="81"/>
      <c r="AC76" s="99"/>
    </row>
    <row r="77">
      <c r="Y77" s="81"/>
      <c r="Z77" s="81"/>
      <c r="AC77" s="99"/>
    </row>
    <row r="78">
      <c r="Y78" s="81"/>
      <c r="Z78" s="81"/>
      <c r="AC78" s="99"/>
    </row>
    <row r="79">
      <c r="Y79" s="81"/>
      <c r="Z79" s="81"/>
      <c r="AC79" s="99"/>
    </row>
    <row r="80">
      <c r="Y80" s="81"/>
      <c r="Z80" s="81"/>
      <c r="AC80" s="99"/>
    </row>
    <row r="81">
      <c r="Y81" s="81"/>
      <c r="Z81" s="81"/>
      <c r="AC81" s="99"/>
    </row>
    <row r="82">
      <c r="Y82" s="81"/>
      <c r="Z82" s="81"/>
      <c r="AC82" s="99"/>
    </row>
    <row r="83">
      <c r="Y83" s="81"/>
      <c r="Z83" s="81"/>
      <c r="AC83" s="99"/>
    </row>
    <row r="84">
      <c r="Y84" s="81"/>
      <c r="Z84" s="81"/>
      <c r="AC84" s="99"/>
    </row>
    <row r="85">
      <c r="Y85" s="81"/>
      <c r="Z85" s="81"/>
      <c r="AC85" s="99"/>
    </row>
    <row r="86">
      <c r="Y86" s="81"/>
      <c r="Z86" s="81"/>
      <c r="AC86" s="99"/>
    </row>
    <row r="87">
      <c r="Y87" s="81"/>
      <c r="Z87" s="81"/>
      <c r="AC87" s="99"/>
    </row>
    <row r="88">
      <c r="Y88" s="81"/>
      <c r="Z88" s="81"/>
      <c r="AC88" s="99"/>
    </row>
    <row r="89">
      <c r="Y89" s="81"/>
      <c r="Z89" s="81"/>
      <c r="AC89" s="99"/>
    </row>
    <row r="90">
      <c r="Y90" s="81"/>
      <c r="Z90" s="81"/>
      <c r="AC90" s="99"/>
    </row>
    <row r="91">
      <c r="Y91" s="81"/>
      <c r="Z91" s="81"/>
      <c r="AC91" s="99"/>
    </row>
    <row r="92">
      <c r="Y92" s="81"/>
      <c r="Z92" s="81"/>
      <c r="AC92" s="99"/>
    </row>
    <row r="93">
      <c r="Y93" s="81"/>
      <c r="Z93" s="81"/>
      <c r="AC93" s="99"/>
    </row>
    <row r="94">
      <c r="Y94" s="81"/>
      <c r="Z94" s="81"/>
      <c r="AC94" s="99"/>
    </row>
    <row r="95">
      <c r="Y95" s="81"/>
      <c r="Z95" s="81"/>
      <c r="AC95" s="99"/>
    </row>
    <row r="96">
      <c r="Y96" s="81"/>
      <c r="Z96" s="81"/>
      <c r="AC96" s="99"/>
    </row>
    <row r="97">
      <c r="Y97" s="81"/>
      <c r="Z97" s="81"/>
      <c r="AC97" s="99"/>
    </row>
    <row r="98">
      <c r="Y98" s="81"/>
      <c r="Z98" s="81"/>
      <c r="AC98" s="99"/>
    </row>
    <row r="99">
      <c r="Y99" s="81"/>
      <c r="Z99" s="81"/>
      <c r="AC99" s="99"/>
    </row>
    <row r="100">
      <c r="Y100" s="81"/>
      <c r="Z100" s="81"/>
      <c r="AC100" s="99"/>
    </row>
    <row r="101">
      <c r="Y101" s="81"/>
      <c r="Z101" s="81"/>
      <c r="AC101" s="99"/>
    </row>
    <row r="102">
      <c r="Y102" s="81"/>
      <c r="Z102" s="81"/>
      <c r="AC102" s="99"/>
    </row>
    <row r="103">
      <c r="Y103" s="81"/>
      <c r="Z103" s="81"/>
      <c r="AC103" s="99"/>
    </row>
    <row r="104">
      <c r="Y104" s="81"/>
      <c r="Z104" s="81"/>
      <c r="AC104" s="99"/>
    </row>
    <row r="105">
      <c r="Y105" s="81"/>
      <c r="Z105" s="81"/>
      <c r="AC105" s="99"/>
    </row>
    <row r="106">
      <c r="Y106" s="81"/>
      <c r="Z106" s="81"/>
      <c r="AC106" s="99"/>
    </row>
    <row r="107">
      <c r="Y107" s="81"/>
      <c r="Z107" s="81"/>
      <c r="AC107" s="99"/>
    </row>
    <row r="108">
      <c r="Y108" s="81"/>
      <c r="Z108" s="81"/>
      <c r="AC108" s="99"/>
    </row>
    <row r="109">
      <c r="Y109" s="81"/>
      <c r="Z109" s="81"/>
      <c r="AC109" s="99"/>
    </row>
    <row r="110">
      <c r="Y110" s="81"/>
      <c r="Z110" s="81"/>
      <c r="AC110" s="99"/>
    </row>
    <row r="111">
      <c r="Y111" s="81"/>
      <c r="Z111" s="81"/>
      <c r="AC111" s="99"/>
    </row>
    <row r="112">
      <c r="Y112" s="81"/>
      <c r="Z112" s="81"/>
      <c r="AC112" s="99"/>
    </row>
    <row r="113">
      <c r="Y113" s="81"/>
      <c r="Z113" s="81"/>
      <c r="AC113" s="99"/>
    </row>
    <row r="114">
      <c r="Y114" s="81"/>
      <c r="Z114" s="81"/>
      <c r="AC114" s="99"/>
    </row>
    <row r="115">
      <c r="Y115" s="81"/>
      <c r="Z115" s="81"/>
      <c r="AC115" s="99"/>
    </row>
    <row r="116">
      <c r="Y116" s="81"/>
      <c r="Z116" s="81"/>
      <c r="AC116" s="99"/>
    </row>
    <row r="117">
      <c r="Y117" s="81"/>
      <c r="Z117" s="81"/>
      <c r="AC117" s="99"/>
    </row>
    <row r="118">
      <c r="Y118" s="81"/>
      <c r="Z118" s="81"/>
      <c r="AC118" s="99"/>
    </row>
    <row r="119">
      <c r="Y119" s="81"/>
      <c r="Z119" s="81"/>
      <c r="AC119" s="99"/>
    </row>
    <row r="120">
      <c r="Y120" s="81"/>
      <c r="Z120" s="81"/>
      <c r="AC120" s="99"/>
    </row>
    <row r="121">
      <c r="Y121" s="81"/>
      <c r="Z121" s="81"/>
      <c r="AC121" s="99"/>
    </row>
    <row r="122">
      <c r="Y122" s="81"/>
      <c r="Z122" s="81"/>
      <c r="AC122" s="99"/>
    </row>
    <row r="123">
      <c r="Y123" s="81"/>
      <c r="Z123" s="81"/>
      <c r="AC123" s="99"/>
    </row>
    <row r="124">
      <c r="Y124" s="81"/>
      <c r="Z124" s="81"/>
      <c r="AC124" s="99"/>
    </row>
    <row r="125">
      <c r="Y125" s="81"/>
      <c r="Z125" s="81"/>
      <c r="AC125" s="99"/>
    </row>
    <row r="126">
      <c r="Y126" s="81"/>
      <c r="Z126" s="81"/>
      <c r="AC126" s="99"/>
    </row>
    <row r="127">
      <c r="Y127" s="81"/>
      <c r="Z127" s="81"/>
      <c r="AC127" s="99"/>
    </row>
    <row r="128">
      <c r="Y128" s="81"/>
      <c r="Z128" s="81"/>
      <c r="AC128" s="99"/>
    </row>
    <row r="129">
      <c r="Y129" s="81"/>
      <c r="Z129" s="81"/>
      <c r="AC129" s="99"/>
    </row>
    <row r="130">
      <c r="Y130" s="81"/>
      <c r="Z130" s="81"/>
      <c r="AC130" s="99"/>
    </row>
    <row r="131">
      <c r="Y131" s="81"/>
      <c r="Z131" s="81"/>
      <c r="AC131" s="99"/>
    </row>
    <row r="132">
      <c r="Y132" s="81"/>
      <c r="Z132" s="81"/>
      <c r="AC132" s="99"/>
    </row>
    <row r="133">
      <c r="Y133" s="81"/>
      <c r="Z133" s="81"/>
      <c r="AC133" s="99"/>
    </row>
    <row r="134">
      <c r="Y134" s="81"/>
      <c r="Z134" s="81"/>
      <c r="AC134" s="99"/>
    </row>
    <row r="135">
      <c r="Y135" s="81"/>
      <c r="Z135" s="81"/>
      <c r="AC135" s="99"/>
    </row>
    <row r="136">
      <c r="Y136" s="81"/>
      <c r="Z136" s="81"/>
      <c r="AC136" s="99"/>
    </row>
    <row r="137">
      <c r="Y137" s="81"/>
      <c r="Z137" s="81"/>
      <c r="AC137" s="99"/>
    </row>
    <row r="138">
      <c r="Y138" s="81"/>
      <c r="Z138" s="81"/>
      <c r="AC138" s="99"/>
    </row>
    <row r="139">
      <c r="Y139" s="81"/>
      <c r="Z139" s="81"/>
      <c r="AC139" s="99"/>
    </row>
    <row r="140">
      <c r="Y140" s="81"/>
      <c r="Z140" s="81"/>
      <c r="AC140" s="99"/>
    </row>
    <row r="141">
      <c r="Y141" s="81"/>
      <c r="Z141" s="81"/>
      <c r="AC141" s="99"/>
    </row>
    <row r="142">
      <c r="Y142" s="81"/>
      <c r="Z142" s="81"/>
      <c r="AC142" s="99"/>
    </row>
    <row r="143">
      <c r="Y143" s="81"/>
      <c r="Z143" s="81"/>
      <c r="AC143" s="99"/>
    </row>
    <row r="144">
      <c r="Y144" s="81"/>
      <c r="Z144" s="81"/>
      <c r="AC144" s="99"/>
    </row>
    <row r="145">
      <c r="Y145" s="81"/>
      <c r="Z145" s="81"/>
      <c r="AC145" s="99"/>
    </row>
    <row r="146">
      <c r="Y146" s="81"/>
      <c r="Z146" s="81"/>
      <c r="AC146" s="99"/>
    </row>
    <row r="147">
      <c r="Y147" s="81"/>
      <c r="Z147" s="81"/>
      <c r="AC147" s="99"/>
    </row>
    <row r="148">
      <c r="Y148" s="81"/>
      <c r="Z148" s="81"/>
      <c r="AC148" s="99"/>
    </row>
    <row r="149">
      <c r="Y149" s="81"/>
      <c r="Z149" s="81"/>
      <c r="AC149" s="99"/>
    </row>
    <row r="150">
      <c r="Y150" s="81"/>
      <c r="Z150" s="81"/>
      <c r="AC150" s="99"/>
    </row>
    <row r="151">
      <c r="Y151" s="81"/>
      <c r="Z151" s="81"/>
      <c r="AC151" s="99"/>
    </row>
    <row r="152">
      <c r="Y152" s="81"/>
      <c r="Z152" s="81"/>
      <c r="AC152" s="99"/>
    </row>
    <row r="153">
      <c r="Y153" s="81"/>
      <c r="Z153" s="81"/>
      <c r="AC153" s="99"/>
    </row>
    <row r="154">
      <c r="Y154" s="81"/>
      <c r="Z154" s="81"/>
      <c r="AC154" s="99"/>
    </row>
    <row r="155">
      <c r="Y155" s="81"/>
      <c r="Z155" s="81"/>
      <c r="AC155" s="99"/>
    </row>
    <row r="156">
      <c r="Y156" s="81"/>
      <c r="Z156" s="81"/>
      <c r="AC156" s="99"/>
    </row>
    <row r="157">
      <c r="Y157" s="81"/>
      <c r="Z157" s="81"/>
      <c r="AC157" s="99"/>
    </row>
    <row r="158">
      <c r="Y158" s="81"/>
      <c r="Z158" s="81"/>
      <c r="AC158" s="99"/>
    </row>
    <row r="159">
      <c r="Y159" s="81"/>
      <c r="Z159" s="81"/>
      <c r="AC159" s="99"/>
    </row>
    <row r="160">
      <c r="Y160" s="81"/>
      <c r="Z160" s="81"/>
      <c r="AC160" s="99"/>
    </row>
    <row r="161">
      <c r="Y161" s="81"/>
      <c r="Z161" s="81"/>
      <c r="AC161" s="99"/>
    </row>
    <row r="162">
      <c r="Y162" s="81"/>
      <c r="Z162" s="81"/>
      <c r="AC162" s="99"/>
    </row>
    <row r="163">
      <c r="Y163" s="81"/>
      <c r="Z163" s="81"/>
      <c r="AC163" s="99"/>
    </row>
    <row r="164">
      <c r="Y164" s="81"/>
      <c r="Z164" s="81"/>
      <c r="AC164" s="99"/>
    </row>
    <row r="165">
      <c r="Y165" s="81"/>
      <c r="Z165" s="81"/>
      <c r="AC165" s="99"/>
    </row>
    <row r="166">
      <c r="Y166" s="81"/>
      <c r="Z166" s="81"/>
      <c r="AC166" s="99"/>
    </row>
    <row r="167">
      <c r="Y167" s="81"/>
      <c r="Z167" s="81"/>
      <c r="AC167" s="99"/>
    </row>
    <row r="168">
      <c r="Y168" s="81"/>
      <c r="Z168" s="81"/>
      <c r="AC168" s="99"/>
    </row>
    <row r="169">
      <c r="Y169" s="81"/>
      <c r="Z169" s="81"/>
      <c r="AC169" s="99"/>
    </row>
    <row r="170">
      <c r="Y170" s="81"/>
      <c r="Z170" s="81"/>
      <c r="AC170" s="99"/>
    </row>
    <row r="171">
      <c r="Y171" s="81"/>
      <c r="Z171" s="81"/>
      <c r="AC171" s="99"/>
    </row>
    <row r="172">
      <c r="Y172" s="81"/>
      <c r="Z172" s="81"/>
      <c r="AC172" s="99"/>
    </row>
    <row r="173">
      <c r="Y173" s="81"/>
      <c r="Z173" s="81"/>
      <c r="AC173" s="99"/>
    </row>
    <row r="174">
      <c r="Y174" s="81"/>
      <c r="Z174" s="81"/>
      <c r="AC174" s="99"/>
    </row>
    <row r="175">
      <c r="Y175" s="81"/>
      <c r="Z175" s="81"/>
      <c r="AC175" s="99"/>
    </row>
    <row r="176">
      <c r="Y176" s="81"/>
      <c r="Z176" s="81"/>
      <c r="AC176" s="99"/>
    </row>
    <row r="177">
      <c r="Y177" s="81"/>
      <c r="Z177" s="81"/>
      <c r="AC177" s="99"/>
    </row>
    <row r="178">
      <c r="Y178" s="81"/>
      <c r="Z178" s="81"/>
      <c r="AC178" s="99"/>
    </row>
    <row r="179">
      <c r="Y179" s="81"/>
      <c r="Z179" s="81"/>
      <c r="AC179" s="99"/>
    </row>
    <row r="180">
      <c r="Y180" s="81"/>
      <c r="Z180" s="81"/>
      <c r="AC180" s="99"/>
    </row>
    <row r="181">
      <c r="Y181" s="81"/>
      <c r="Z181" s="81"/>
      <c r="AC181" s="99"/>
    </row>
    <row r="182">
      <c r="Y182" s="81"/>
      <c r="Z182" s="81"/>
      <c r="AC182" s="99"/>
    </row>
    <row r="183">
      <c r="Y183" s="81"/>
      <c r="Z183" s="81"/>
      <c r="AC183" s="99"/>
    </row>
    <row r="184">
      <c r="Y184" s="81"/>
      <c r="Z184" s="81"/>
      <c r="AC184" s="99"/>
    </row>
    <row r="185">
      <c r="Y185" s="81"/>
      <c r="Z185" s="81"/>
      <c r="AC185" s="99"/>
    </row>
    <row r="186">
      <c r="Y186" s="81"/>
      <c r="Z186" s="81"/>
      <c r="AC186" s="99"/>
    </row>
    <row r="187">
      <c r="Y187" s="81"/>
      <c r="Z187" s="81"/>
      <c r="AC187" s="99"/>
    </row>
    <row r="188">
      <c r="Y188" s="81"/>
      <c r="Z188" s="81"/>
      <c r="AC188" s="99"/>
    </row>
    <row r="189">
      <c r="Y189" s="81"/>
      <c r="Z189" s="81"/>
      <c r="AC189" s="99"/>
    </row>
    <row r="190">
      <c r="Y190" s="81"/>
      <c r="Z190" s="81"/>
      <c r="AC190" s="99"/>
    </row>
    <row r="191">
      <c r="Y191" s="81"/>
      <c r="Z191" s="81"/>
      <c r="AC191" s="99"/>
    </row>
    <row r="192">
      <c r="Y192" s="81"/>
      <c r="Z192" s="81"/>
      <c r="AC192" s="99"/>
    </row>
    <row r="193">
      <c r="Y193" s="81"/>
      <c r="Z193" s="81"/>
      <c r="AC193" s="99"/>
    </row>
    <row r="194">
      <c r="Y194" s="81"/>
      <c r="Z194" s="81"/>
      <c r="AC194" s="99"/>
    </row>
    <row r="195">
      <c r="Y195" s="81"/>
      <c r="Z195" s="81"/>
      <c r="AC195" s="99"/>
    </row>
    <row r="196">
      <c r="Y196" s="81"/>
      <c r="Z196" s="81"/>
      <c r="AC196" s="99"/>
    </row>
    <row r="197">
      <c r="Y197" s="81"/>
      <c r="Z197" s="81"/>
      <c r="AC197" s="99"/>
    </row>
    <row r="198">
      <c r="Y198" s="81"/>
      <c r="Z198" s="81"/>
      <c r="AC198" s="99"/>
    </row>
    <row r="199">
      <c r="Y199" s="81"/>
      <c r="Z199" s="81"/>
      <c r="AC199" s="99"/>
    </row>
    <row r="200">
      <c r="Y200" s="81"/>
      <c r="Z200" s="81"/>
      <c r="AC200" s="99"/>
    </row>
    <row r="201">
      <c r="Y201" s="81"/>
      <c r="Z201" s="81"/>
      <c r="AC201" s="99"/>
    </row>
    <row r="202">
      <c r="Y202" s="81"/>
      <c r="Z202" s="81"/>
      <c r="AC202" s="99"/>
    </row>
    <row r="203">
      <c r="Y203" s="81"/>
      <c r="Z203" s="81"/>
      <c r="AC203" s="99"/>
    </row>
    <row r="204">
      <c r="Y204" s="81"/>
      <c r="Z204" s="81"/>
      <c r="AC204" s="99"/>
    </row>
    <row r="205">
      <c r="Y205" s="81"/>
      <c r="Z205" s="81"/>
      <c r="AC205" s="99"/>
    </row>
    <row r="206">
      <c r="Y206" s="81"/>
      <c r="Z206" s="81"/>
      <c r="AC206" s="99"/>
    </row>
    <row r="207">
      <c r="Y207" s="81"/>
      <c r="Z207" s="81"/>
      <c r="AC207" s="99"/>
    </row>
    <row r="208">
      <c r="Y208" s="81"/>
      <c r="Z208" s="81"/>
      <c r="AC208" s="99"/>
    </row>
    <row r="209">
      <c r="Y209" s="81"/>
      <c r="Z209" s="81"/>
      <c r="AC209" s="99"/>
    </row>
    <row r="210">
      <c r="Y210" s="81"/>
      <c r="Z210" s="81"/>
      <c r="AC210" s="99"/>
    </row>
    <row r="211">
      <c r="Y211" s="81"/>
      <c r="Z211" s="81"/>
      <c r="AC211" s="99"/>
    </row>
    <row r="212">
      <c r="Y212" s="81"/>
      <c r="Z212" s="81"/>
      <c r="AC212" s="99"/>
    </row>
    <row r="213">
      <c r="Y213" s="81"/>
      <c r="Z213" s="81"/>
      <c r="AC213" s="99"/>
    </row>
    <row r="214">
      <c r="Y214" s="81"/>
      <c r="Z214" s="81"/>
      <c r="AC214" s="99"/>
    </row>
    <row r="215">
      <c r="Y215" s="81"/>
      <c r="Z215" s="81"/>
      <c r="AC215" s="99"/>
    </row>
    <row r="216">
      <c r="Y216" s="81"/>
      <c r="Z216" s="81"/>
      <c r="AC216" s="99"/>
    </row>
    <row r="217">
      <c r="Y217" s="81"/>
      <c r="Z217" s="81"/>
      <c r="AC217" s="99"/>
    </row>
    <row r="218">
      <c r="Y218" s="81"/>
      <c r="Z218" s="81"/>
      <c r="AC218" s="99"/>
    </row>
    <row r="219">
      <c r="Y219" s="81"/>
      <c r="Z219" s="81"/>
      <c r="AC219" s="99"/>
    </row>
    <row r="220">
      <c r="Y220" s="81"/>
      <c r="Z220" s="81"/>
      <c r="AC220" s="99"/>
    </row>
    <row r="221">
      <c r="Y221" s="81"/>
      <c r="Z221" s="81"/>
      <c r="AC221" s="99"/>
    </row>
    <row r="222">
      <c r="Y222" s="81"/>
      <c r="Z222" s="81"/>
      <c r="AC222" s="99"/>
    </row>
    <row r="223">
      <c r="Y223" s="81"/>
      <c r="Z223" s="81"/>
      <c r="AC223" s="99"/>
    </row>
    <row r="224">
      <c r="Y224" s="81"/>
      <c r="Z224" s="81"/>
      <c r="AC224" s="99"/>
    </row>
    <row r="225">
      <c r="Y225" s="81"/>
      <c r="Z225" s="81"/>
      <c r="AC225" s="99"/>
    </row>
    <row r="226">
      <c r="Y226" s="81"/>
      <c r="Z226" s="81"/>
      <c r="AC226" s="99"/>
    </row>
    <row r="227">
      <c r="Y227" s="81"/>
      <c r="Z227" s="81"/>
      <c r="AC227" s="99"/>
    </row>
    <row r="228">
      <c r="Y228" s="81"/>
      <c r="Z228" s="81"/>
      <c r="AC228" s="99"/>
    </row>
    <row r="229">
      <c r="Y229" s="81"/>
      <c r="Z229" s="81"/>
      <c r="AC229" s="99"/>
    </row>
    <row r="230">
      <c r="Y230" s="81"/>
      <c r="Z230" s="81"/>
      <c r="AC230" s="99"/>
    </row>
    <row r="231">
      <c r="Y231" s="81"/>
      <c r="Z231" s="81"/>
      <c r="AC231" s="99"/>
    </row>
    <row r="232">
      <c r="Y232" s="81"/>
      <c r="Z232" s="81"/>
      <c r="AC232" s="99"/>
    </row>
    <row r="233">
      <c r="Y233" s="81"/>
      <c r="Z233" s="81"/>
      <c r="AC233" s="99"/>
    </row>
    <row r="234">
      <c r="Y234" s="81"/>
      <c r="Z234" s="81"/>
      <c r="AC234" s="99"/>
    </row>
    <row r="235">
      <c r="Y235" s="81"/>
      <c r="Z235" s="81"/>
      <c r="AC235" s="99"/>
    </row>
    <row r="236">
      <c r="Y236" s="81"/>
      <c r="Z236" s="81"/>
      <c r="AC236" s="99"/>
    </row>
    <row r="237">
      <c r="Y237" s="81"/>
      <c r="Z237" s="81"/>
      <c r="AC237" s="99"/>
    </row>
    <row r="238">
      <c r="Y238" s="81"/>
      <c r="Z238" s="81"/>
      <c r="AC238" s="99"/>
    </row>
    <row r="239">
      <c r="Y239" s="81"/>
      <c r="Z239" s="81"/>
      <c r="AC239" s="99"/>
    </row>
    <row r="240">
      <c r="Y240" s="81"/>
      <c r="Z240" s="81"/>
      <c r="AC240" s="99"/>
    </row>
    <row r="241">
      <c r="Y241" s="81"/>
      <c r="Z241" s="81"/>
      <c r="AC241" s="99"/>
    </row>
    <row r="242">
      <c r="Y242" s="81"/>
      <c r="Z242" s="81"/>
      <c r="AC242" s="99"/>
    </row>
    <row r="243">
      <c r="Y243" s="81"/>
      <c r="Z243" s="81"/>
      <c r="AC243" s="99"/>
    </row>
    <row r="244">
      <c r="Y244" s="81"/>
      <c r="Z244" s="81"/>
      <c r="AC244" s="99"/>
    </row>
    <row r="245">
      <c r="Y245" s="81"/>
      <c r="Z245" s="81"/>
      <c r="AC245" s="99"/>
    </row>
    <row r="246">
      <c r="Y246" s="81"/>
      <c r="Z246" s="81"/>
      <c r="AC246" s="99"/>
    </row>
    <row r="247">
      <c r="Y247" s="81"/>
      <c r="Z247" s="81"/>
      <c r="AC247" s="99"/>
    </row>
    <row r="248">
      <c r="Y248" s="81"/>
      <c r="Z248" s="81"/>
      <c r="AC248" s="99"/>
    </row>
    <row r="249">
      <c r="Y249" s="81"/>
      <c r="Z249" s="81"/>
      <c r="AC249" s="99"/>
    </row>
    <row r="250">
      <c r="Y250" s="81"/>
      <c r="Z250" s="81"/>
      <c r="AC250" s="99"/>
    </row>
    <row r="251">
      <c r="Y251" s="81"/>
      <c r="Z251" s="81"/>
      <c r="AC251" s="99"/>
    </row>
    <row r="252">
      <c r="Y252" s="81"/>
      <c r="Z252" s="81"/>
      <c r="AC252" s="99"/>
    </row>
    <row r="253">
      <c r="Y253" s="81"/>
      <c r="Z253" s="81"/>
      <c r="AC253" s="99"/>
    </row>
    <row r="254">
      <c r="Y254" s="81"/>
      <c r="Z254" s="81"/>
      <c r="AC254" s="99"/>
    </row>
    <row r="255">
      <c r="Y255" s="81"/>
      <c r="Z255" s="81"/>
      <c r="AC255" s="99"/>
    </row>
    <row r="256">
      <c r="Y256" s="81"/>
      <c r="Z256" s="81"/>
      <c r="AC256" s="99"/>
    </row>
    <row r="257">
      <c r="Y257" s="81"/>
      <c r="Z257" s="81"/>
      <c r="AC257" s="99"/>
    </row>
    <row r="258">
      <c r="Y258" s="81"/>
      <c r="Z258" s="81"/>
      <c r="AC258" s="99"/>
    </row>
    <row r="259">
      <c r="Y259" s="81"/>
      <c r="Z259" s="81"/>
      <c r="AC259" s="99"/>
    </row>
    <row r="260">
      <c r="Y260" s="81"/>
      <c r="Z260" s="81"/>
      <c r="AC260" s="99"/>
    </row>
    <row r="261">
      <c r="Y261" s="81"/>
      <c r="Z261" s="81"/>
      <c r="AC261" s="99"/>
    </row>
    <row r="262">
      <c r="Y262" s="81"/>
      <c r="Z262" s="81"/>
      <c r="AC262" s="99"/>
    </row>
    <row r="263">
      <c r="Y263" s="81"/>
      <c r="Z263" s="81"/>
      <c r="AC263" s="99"/>
    </row>
    <row r="264">
      <c r="Y264" s="81"/>
      <c r="Z264" s="81"/>
      <c r="AC264" s="99"/>
    </row>
    <row r="265">
      <c r="Y265" s="81"/>
      <c r="Z265" s="81"/>
      <c r="AC265" s="99"/>
    </row>
    <row r="266">
      <c r="Y266" s="81"/>
      <c r="Z266" s="81"/>
      <c r="AC266" s="99"/>
    </row>
    <row r="267">
      <c r="Y267" s="81"/>
      <c r="Z267" s="81"/>
      <c r="AC267" s="99"/>
    </row>
    <row r="268">
      <c r="Y268" s="81"/>
      <c r="Z268" s="81"/>
      <c r="AC268" s="99"/>
    </row>
    <row r="269">
      <c r="Y269" s="81"/>
      <c r="Z269" s="81"/>
      <c r="AC269" s="99"/>
    </row>
    <row r="270">
      <c r="Y270" s="81"/>
      <c r="Z270" s="81"/>
      <c r="AC270" s="99"/>
    </row>
    <row r="271">
      <c r="Y271" s="81"/>
      <c r="Z271" s="81"/>
      <c r="AC271" s="99"/>
    </row>
    <row r="272">
      <c r="Y272" s="81"/>
      <c r="Z272" s="81"/>
      <c r="AC272" s="99"/>
    </row>
    <row r="273">
      <c r="Y273" s="81"/>
      <c r="Z273" s="81"/>
      <c r="AC273" s="99"/>
    </row>
    <row r="274">
      <c r="Y274" s="81"/>
      <c r="Z274" s="81"/>
      <c r="AC274" s="99"/>
    </row>
    <row r="275">
      <c r="Y275" s="81"/>
      <c r="Z275" s="81"/>
      <c r="AC275" s="99"/>
    </row>
    <row r="276">
      <c r="Y276" s="81"/>
      <c r="Z276" s="81"/>
      <c r="AC276" s="99"/>
    </row>
    <row r="277">
      <c r="Y277" s="81"/>
      <c r="Z277" s="81"/>
      <c r="AC277" s="99"/>
    </row>
    <row r="278">
      <c r="Y278" s="81"/>
      <c r="Z278" s="81"/>
      <c r="AC278" s="99"/>
    </row>
    <row r="279">
      <c r="Y279" s="81"/>
      <c r="Z279" s="81"/>
      <c r="AC279" s="99"/>
    </row>
    <row r="280">
      <c r="Y280" s="81"/>
      <c r="Z280" s="81"/>
      <c r="AC280" s="99"/>
    </row>
    <row r="281">
      <c r="Y281" s="81"/>
      <c r="Z281" s="81"/>
      <c r="AC281" s="99"/>
    </row>
    <row r="282">
      <c r="Y282" s="81"/>
      <c r="Z282" s="81"/>
      <c r="AC282" s="99"/>
    </row>
    <row r="283">
      <c r="Y283" s="81"/>
      <c r="Z283" s="81"/>
      <c r="AC283" s="99"/>
    </row>
    <row r="284">
      <c r="Y284" s="81"/>
      <c r="Z284" s="81"/>
      <c r="AC284" s="99"/>
    </row>
    <row r="285">
      <c r="Y285" s="81"/>
      <c r="Z285" s="81"/>
      <c r="AC285" s="99"/>
    </row>
    <row r="286">
      <c r="Y286" s="81"/>
      <c r="Z286" s="81"/>
      <c r="AC286" s="99"/>
    </row>
    <row r="287">
      <c r="Y287" s="81"/>
      <c r="Z287" s="81"/>
      <c r="AC287" s="99"/>
    </row>
    <row r="288">
      <c r="Y288" s="81"/>
      <c r="Z288" s="81"/>
      <c r="AC288" s="99"/>
    </row>
    <row r="289">
      <c r="Y289" s="81"/>
      <c r="Z289" s="81"/>
      <c r="AC289" s="99"/>
    </row>
    <row r="290">
      <c r="Y290" s="81"/>
      <c r="Z290" s="81"/>
      <c r="AC290" s="99"/>
    </row>
    <row r="291">
      <c r="Y291" s="81"/>
      <c r="Z291" s="81"/>
      <c r="AC291" s="99"/>
    </row>
    <row r="292">
      <c r="Y292" s="81"/>
      <c r="Z292" s="81"/>
      <c r="AC292" s="99"/>
    </row>
    <row r="293">
      <c r="Y293" s="81"/>
      <c r="Z293" s="81"/>
      <c r="AC293" s="99"/>
    </row>
    <row r="294">
      <c r="Y294" s="81"/>
      <c r="Z294" s="81"/>
      <c r="AC294" s="99"/>
    </row>
    <row r="295">
      <c r="Y295" s="81"/>
      <c r="Z295" s="81"/>
      <c r="AC295" s="99"/>
    </row>
    <row r="296">
      <c r="Y296" s="81"/>
      <c r="Z296" s="81"/>
      <c r="AC296" s="99"/>
    </row>
    <row r="297">
      <c r="Y297" s="81"/>
      <c r="Z297" s="81"/>
      <c r="AC297" s="99"/>
    </row>
    <row r="298">
      <c r="Y298" s="81"/>
      <c r="Z298" s="81"/>
      <c r="AC298" s="99"/>
    </row>
    <row r="299">
      <c r="Y299" s="81"/>
      <c r="Z299" s="81"/>
      <c r="AC299" s="99"/>
    </row>
    <row r="300">
      <c r="Y300" s="81"/>
      <c r="Z300" s="81"/>
      <c r="AC300" s="99"/>
    </row>
    <row r="301">
      <c r="Y301" s="81"/>
      <c r="Z301" s="81"/>
      <c r="AC301" s="99"/>
    </row>
    <row r="302">
      <c r="Y302" s="81"/>
      <c r="Z302" s="81"/>
      <c r="AC302" s="99"/>
    </row>
    <row r="303">
      <c r="Y303" s="81"/>
      <c r="Z303" s="81"/>
      <c r="AC303" s="99"/>
    </row>
    <row r="304">
      <c r="Y304" s="81"/>
      <c r="Z304" s="81"/>
      <c r="AC304" s="99"/>
    </row>
    <row r="305">
      <c r="Y305" s="81"/>
      <c r="Z305" s="81"/>
      <c r="AC305" s="99"/>
    </row>
    <row r="306">
      <c r="Y306" s="81"/>
      <c r="Z306" s="81"/>
      <c r="AC306" s="99"/>
    </row>
    <row r="307">
      <c r="Y307" s="81"/>
      <c r="Z307" s="81"/>
      <c r="AC307" s="99"/>
    </row>
    <row r="308">
      <c r="Y308" s="81"/>
      <c r="Z308" s="81"/>
      <c r="AC308" s="99"/>
    </row>
    <row r="309">
      <c r="Y309" s="81"/>
      <c r="Z309" s="81"/>
      <c r="AC309" s="99"/>
    </row>
    <row r="310">
      <c r="Y310" s="81"/>
      <c r="Z310" s="81"/>
      <c r="AC310" s="99"/>
    </row>
    <row r="311">
      <c r="Y311" s="81"/>
      <c r="Z311" s="81"/>
      <c r="AC311" s="99"/>
    </row>
    <row r="312">
      <c r="Y312" s="81"/>
      <c r="Z312" s="81"/>
      <c r="AC312" s="99"/>
    </row>
    <row r="313">
      <c r="Y313" s="81"/>
      <c r="Z313" s="81"/>
      <c r="AC313" s="99"/>
    </row>
    <row r="314">
      <c r="Y314" s="81"/>
      <c r="Z314" s="81"/>
      <c r="AC314" s="99"/>
    </row>
    <row r="315">
      <c r="Y315" s="81"/>
      <c r="Z315" s="81"/>
      <c r="AC315" s="99"/>
    </row>
    <row r="316">
      <c r="Y316" s="81"/>
      <c r="Z316" s="81"/>
      <c r="AC316" s="99"/>
    </row>
    <row r="317">
      <c r="Y317" s="81"/>
      <c r="Z317" s="81"/>
      <c r="AC317" s="99"/>
    </row>
    <row r="318">
      <c r="Y318" s="81"/>
      <c r="Z318" s="81"/>
      <c r="AC318" s="99"/>
    </row>
    <row r="319">
      <c r="Y319" s="81"/>
      <c r="Z319" s="81"/>
      <c r="AC319" s="99"/>
    </row>
    <row r="320">
      <c r="Y320" s="81"/>
      <c r="Z320" s="81"/>
      <c r="AC320" s="99"/>
    </row>
    <row r="321">
      <c r="Y321" s="81"/>
      <c r="Z321" s="81"/>
      <c r="AC321" s="99"/>
    </row>
    <row r="322">
      <c r="Y322" s="81"/>
      <c r="Z322" s="81"/>
      <c r="AC322" s="99"/>
    </row>
    <row r="323">
      <c r="Y323" s="81"/>
      <c r="Z323" s="81"/>
      <c r="AC323" s="99"/>
    </row>
    <row r="324">
      <c r="Y324" s="81"/>
      <c r="Z324" s="81"/>
      <c r="AC324" s="99"/>
    </row>
    <row r="325">
      <c r="Y325" s="81"/>
      <c r="Z325" s="81"/>
      <c r="AC325" s="99"/>
    </row>
    <row r="326">
      <c r="Y326" s="81"/>
      <c r="Z326" s="81"/>
      <c r="AC326" s="99"/>
    </row>
    <row r="327">
      <c r="Y327" s="81"/>
      <c r="Z327" s="81"/>
      <c r="AC327" s="99"/>
    </row>
    <row r="328">
      <c r="Y328" s="81"/>
      <c r="Z328" s="81"/>
      <c r="AC328" s="99"/>
    </row>
    <row r="329">
      <c r="Y329" s="81"/>
      <c r="Z329" s="81"/>
      <c r="AC329" s="99"/>
    </row>
    <row r="330">
      <c r="Y330" s="81"/>
      <c r="Z330" s="81"/>
      <c r="AC330" s="99"/>
    </row>
    <row r="331">
      <c r="Y331" s="81"/>
      <c r="Z331" s="81"/>
      <c r="AC331" s="99"/>
    </row>
    <row r="332">
      <c r="Y332" s="81"/>
      <c r="Z332" s="81"/>
      <c r="AC332" s="99"/>
    </row>
    <row r="333">
      <c r="Y333" s="81"/>
      <c r="Z333" s="81"/>
      <c r="AC333" s="99"/>
    </row>
    <row r="334">
      <c r="Y334" s="81"/>
      <c r="Z334" s="81"/>
      <c r="AC334" s="99"/>
    </row>
    <row r="335">
      <c r="Y335" s="81"/>
      <c r="Z335" s="81"/>
      <c r="AC335" s="99"/>
    </row>
    <row r="336">
      <c r="Y336" s="81"/>
      <c r="Z336" s="81"/>
      <c r="AC336" s="99"/>
    </row>
    <row r="337">
      <c r="Y337" s="81"/>
      <c r="Z337" s="81"/>
      <c r="AC337" s="99"/>
    </row>
    <row r="338">
      <c r="Y338" s="81"/>
      <c r="Z338" s="81"/>
      <c r="AC338" s="99"/>
    </row>
    <row r="339">
      <c r="Y339" s="81"/>
      <c r="Z339" s="81"/>
      <c r="AC339" s="99"/>
    </row>
    <row r="340">
      <c r="Y340" s="81"/>
      <c r="Z340" s="81"/>
      <c r="AC340" s="99"/>
    </row>
    <row r="341">
      <c r="Y341" s="81"/>
      <c r="Z341" s="81"/>
      <c r="AC341" s="99"/>
    </row>
    <row r="342">
      <c r="Y342" s="81"/>
      <c r="Z342" s="81"/>
      <c r="AC342" s="99"/>
    </row>
    <row r="343">
      <c r="Y343" s="81"/>
      <c r="Z343" s="81"/>
      <c r="AC343" s="99"/>
    </row>
    <row r="344">
      <c r="Y344" s="81"/>
      <c r="Z344" s="81"/>
      <c r="AC344" s="99"/>
    </row>
    <row r="345">
      <c r="Y345" s="81"/>
      <c r="Z345" s="81"/>
      <c r="AC345" s="99"/>
    </row>
    <row r="346">
      <c r="Y346" s="81"/>
      <c r="Z346" s="81"/>
      <c r="AC346" s="99"/>
    </row>
    <row r="347">
      <c r="Y347" s="81"/>
      <c r="Z347" s="81"/>
      <c r="AC347" s="99"/>
    </row>
    <row r="348">
      <c r="Y348" s="81"/>
      <c r="Z348" s="81"/>
      <c r="AC348" s="99"/>
    </row>
    <row r="349">
      <c r="Y349" s="81"/>
      <c r="Z349" s="81"/>
      <c r="AC349" s="99"/>
    </row>
    <row r="350">
      <c r="Y350" s="81"/>
      <c r="Z350" s="81"/>
      <c r="AC350" s="99"/>
    </row>
    <row r="351">
      <c r="Y351" s="81"/>
      <c r="Z351" s="81"/>
      <c r="AC351" s="99"/>
    </row>
    <row r="352">
      <c r="Y352" s="81"/>
      <c r="Z352" s="81"/>
      <c r="AC352" s="99"/>
    </row>
    <row r="353">
      <c r="Y353" s="81"/>
      <c r="Z353" s="81"/>
      <c r="AC353" s="99"/>
    </row>
    <row r="354">
      <c r="Y354" s="81"/>
      <c r="Z354" s="81"/>
      <c r="AC354" s="99"/>
    </row>
    <row r="355">
      <c r="Y355" s="81"/>
      <c r="Z355" s="81"/>
      <c r="AC355" s="99"/>
    </row>
    <row r="356">
      <c r="Y356" s="81"/>
      <c r="Z356" s="81"/>
      <c r="AC356" s="99"/>
    </row>
    <row r="357">
      <c r="Y357" s="81"/>
      <c r="Z357" s="81"/>
      <c r="AC357" s="99"/>
    </row>
    <row r="358">
      <c r="Y358" s="81"/>
      <c r="Z358" s="81"/>
      <c r="AC358" s="99"/>
    </row>
    <row r="359">
      <c r="Y359" s="81"/>
      <c r="Z359" s="81"/>
      <c r="AC359" s="99"/>
    </row>
    <row r="360">
      <c r="Y360" s="81"/>
      <c r="Z360" s="81"/>
      <c r="AC360" s="99"/>
    </row>
    <row r="361">
      <c r="Y361" s="81"/>
      <c r="Z361" s="81"/>
      <c r="AC361" s="99"/>
    </row>
    <row r="362">
      <c r="Y362" s="81"/>
      <c r="Z362" s="81"/>
      <c r="AC362" s="99"/>
    </row>
    <row r="363">
      <c r="Y363" s="81"/>
      <c r="Z363" s="81"/>
      <c r="AC363" s="99"/>
    </row>
    <row r="364">
      <c r="Y364" s="81"/>
      <c r="Z364" s="81"/>
      <c r="AC364" s="99"/>
    </row>
    <row r="365">
      <c r="Y365" s="81"/>
      <c r="Z365" s="81"/>
      <c r="AC365" s="99"/>
    </row>
    <row r="366">
      <c r="Y366" s="81"/>
      <c r="Z366" s="81"/>
      <c r="AC366" s="99"/>
    </row>
    <row r="367">
      <c r="Y367" s="81"/>
      <c r="Z367" s="81"/>
      <c r="AC367" s="99"/>
    </row>
    <row r="368">
      <c r="Y368" s="81"/>
      <c r="Z368" s="81"/>
      <c r="AC368" s="99"/>
    </row>
    <row r="369">
      <c r="Y369" s="81"/>
      <c r="Z369" s="81"/>
      <c r="AC369" s="99"/>
    </row>
    <row r="370">
      <c r="Y370" s="81"/>
      <c r="Z370" s="81"/>
      <c r="AC370" s="99"/>
    </row>
    <row r="371">
      <c r="Y371" s="81"/>
      <c r="Z371" s="81"/>
      <c r="AC371" s="99"/>
    </row>
    <row r="372">
      <c r="Y372" s="81"/>
      <c r="Z372" s="81"/>
      <c r="AC372" s="99"/>
    </row>
    <row r="373">
      <c r="Y373" s="81"/>
      <c r="Z373" s="81"/>
      <c r="AC373" s="99"/>
    </row>
    <row r="374">
      <c r="Y374" s="81"/>
      <c r="Z374" s="81"/>
      <c r="AC374" s="99"/>
    </row>
    <row r="375">
      <c r="Y375" s="81"/>
      <c r="Z375" s="81"/>
      <c r="AC375" s="99"/>
    </row>
    <row r="376">
      <c r="Y376" s="81"/>
      <c r="Z376" s="81"/>
      <c r="AC376" s="99"/>
    </row>
    <row r="377">
      <c r="Y377" s="81"/>
      <c r="Z377" s="81"/>
      <c r="AC377" s="99"/>
    </row>
    <row r="378">
      <c r="Y378" s="81"/>
      <c r="Z378" s="81"/>
      <c r="AC378" s="99"/>
    </row>
    <row r="379">
      <c r="Y379" s="81"/>
      <c r="Z379" s="81"/>
      <c r="AC379" s="99"/>
    </row>
    <row r="380">
      <c r="Y380" s="81"/>
      <c r="Z380" s="81"/>
      <c r="AC380" s="99"/>
    </row>
    <row r="381">
      <c r="Y381" s="81"/>
      <c r="Z381" s="81"/>
      <c r="AC381" s="99"/>
    </row>
    <row r="382">
      <c r="Y382" s="81"/>
      <c r="Z382" s="81"/>
      <c r="AC382" s="99"/>
    </row>
    <row r="383">
      <c r="Y383" s="81"/>
      <c r="Z383" s="81"/>
      <c r="AC383" s="99"/>
    </row>
    <row r="384">
      <c r="Y384" s="81"/>
      <c r="Z384" s="81"/>
      <c r="AC384" s="99"/>
    </row>
    <row r="385">
      <c r="Y385" s="81"/>
      <c r="Z385" s="81"/>
      <c r="AC385" s="99"/>
    </row>
    <row r="386">
      <c r="Y386" s="81"/>
      <c r="Z386" s="81"/>
      <c r="AC386" s="99"/>
    </row>
    <row r="387">
      <c r="Y387" s="81"/>
      <c r="Z387" s="81"/>
      <c r="AC387" s="99"/>
    </row>
    <row r="388">
      <c r="Y388" s="81"/>
      <c r="Z388" s="81"/>
      <c r="AC388" s="99"/>
    </row>
    <row r="389">
      <c r="Y389" s="81"/>
      <c r="Z389" s="81"/>
      <c r="AC389" s="99"/>
    </row>
    <row r="390">
      <c r="Y390" s="81"/>
      <c r="Z390" s="81"/>
      <c r="AC390" s="99"/>
    </row>
    <row r="391">
      <c r="Y391" s="81"/>
      <c r="Z391" s="81"/>
      <c r="AC391" s="99"/>
    </row>
    <row r="392">
      <c r="Y392" s="81"/>
      <c r="Z392" s="81"/>
      <c r="AC392" s="99"/>
    </row>
    <row r="393">
      <c r="Y393" s="81"/>
      <c r="Z393" s="81"/>
      <c r="AC393" s="99"/>
    </row>
    <row r="394">
      <c r="Y394" s="81"/>
      <c r="Z394" s="81"/>
      <c r="AC394" s="99"/>
    </row>
    <row r="395">
      <c r="Y395" s="81"/>
      <c r="Z395" s="81"/>
      <c r="AC395" s="99"/>
    </row>
    <row r="396">
      <c r="Y396" s="81"/>
      <c r="Z396" s="81"/>
      <c r="AC396" s="99"/>
    </row>
    <row r="397">
      <c r="Y397" s="81"/>
      <c r="Z397" s="81"/>
      <c r="AC397" s="99"/>
    </row>
    <row r="398">
      <c r="Y398" s="81"/>
      <c r="Z398" s="81"/>
      <c r="AC398" s="99"/>
    </row>
    <row r="399">
      <c r="Y399" s="81"/>
      <c r="Z399" s="81"/>
      <c r="AC399" s="99"/>
    </row>
    <row r="400">
      <c r="Y400" s="81"/>
      <c r="Z400" s="81"/>
      <c r="AC400" s="99"/>
    </row>
    <row r="401">
      <c r="Y401" s="81"/>
      <c r="Z401" s="81"/>
      <c r="AC401" s="99"/>
    </row>
    <row r="402">
      <c r="Y402" s="81"/>
      <c r="Z402" s="81"/>
      <c r="AC402" s="99"/>
    </row>
    <row r="403">
      <c r="Y403" s="81"/>
      <c r="Z403" s="81"/>
      <c r="AC403" s="99"/>
    </row>
    <row r="404">
      <c r="Y404" s="81"/>
      <c r="Z404" s="81"/>
      <c r="AC404" s="99"/>
    </row>
    <row r="405">
      <c r="Y405" s="81"/>
      <c r="Z405" s="81"/>
      <c r="AC405" s="99"/>
    </row>
    <row r="406">
      <c r="Y406" s="81"/>
      <c r="Z406" s="81"/>
      <c r="AC406" s="99"/>
    </row>
    <row r="407">
      <c r="Y407" s="81"/>
      <c r="Z407" s="81"/>
      <c r="AC407" s="99"/>
    </row>
    <row r="408">
      <c r="Y408" s="81"/>
      <c r="Z408" s="81"/>
      <c r="AC408" s="99"/>
    </row>
    <row r="409">
      <c r="Y409" s="81"/>
      <c r="Z409" s="81"/>
      <c r="AC409" s="99"/>
    </row>
    <row r="410">
      <c r="Y410" s="81"/>
      <c r="Z410" s="81"/>
      <c r="AC410" s="99"/>
    </row>
    <row r="411">
      <c r="Y411" s="81"/>
      <c r="Z411" s="81"/>
      <c r="AC411" s="99"/>
    </row>
    <row r="412">
      <c r="Y412" s="81"/>
      <c r="Z412" s="81"/>
      <c r="AC412" s="99"/>
    </row>
    <row r="413">
      <c r="Y413" s="81"/>
      <c r="Z413" s="81"/>
      <c r="AC413" s="99"/>
    </row>
    <row r="414">
      <c r="Y414" s="81"/>
      <c r="Z414" s="81"/>
      <c r="AC414" s="99"/>
    </row>
    <row r="415">
      <c r="Y415" s="81"/>
      <c r="Z415" s="81"/>
      <c r="AC415" s="99"/>
    </row>
    <row r="416">
      <c r="Y416" s="81"/>
      <c r="Z416" s="81"/>
      <c r="AC416" s="99"/>
    </row>
    <row r="417">
      <c r="Y417" s="81"/>
      <c r="Z417" s="81"/>
      <c r="AC417" s="99"/>
    </row>
    <row r="418">
      <c r="Y418" s="81"/>
      <c r="Z418" s="81"/>
      <c r="AC418" s="99"/>
    </row>
    <row r="419">
      <c r="Y419" s="81"/>
      <c r="Z419" s="81"/>
      <c r="AC419" s="99"/>
    </row>
    <row r="420">
      <c r="Y420" s="81"/>
      <c r="Z420" s="81"/>
      <c r="AC420" s="99"/>
    </row>
    <row r="421">
      <c r="Y421" s="81"/>
      <c r="Z421" s="81"/>
      <c r="AC421" s="99"/>
    </row>
    <row r="422">
      <c r="Y422" s="81"/>
      <c r="Z422" s="81"/>
      <c r="AC422" s="99"/>
    </row>
    <row r="423">
      <c r="Y423" s="81"/>
      <c r="Z423" s="81"/>
      <c r="AC423" s="99"/>
    </row>
    <row r="424">
      <c r="Y424" s="81"/>
      <c r="Z424" s="81"/>
      <c r="AC424" s="99"/>
    </row>
    <row r="425">
      <c r="Y425" s="81"/>
      <c r="Z425" s="81"/>
      <c r="AC425" s="99"/>
    </row>
    <row r="426">
      <c r="Y426" s="81"/>
      <c r="Z426" s="81"/>
      <c r="AC426" s="99"/>
    </row>
    <row r="427">
      <c r="Y427" s="81"/>
      <c r="Z427" s="81"/>
      <c r="AC427" s="99"/>
    </row>
    <row r="428">
      <c r="Y428" s="81"/>
      <c r="Z428" s="81"/>
      <c r="AC428" s="99"/>
    </row>
    <row r="429">
      <c r="Y429" s="81"/>
      <c r="Z429" s="81"/>
      <c r="AC429" s="99"/>
    </row>
    <row r="430">
      <c r="Y430" s="81"/>
      <c r="Z430" s="81"/>
      <c r="AC430" s="99"/>
    </row>
    <row r="431">
      <c r="Y431" s="81"/>
      <c r="Z431" s="81"/>
      <c r="AC431" s="99"/>
    </row>
    <row r="432">
      <c r="Y432" s="81"/>
      <c r="Z432" s="81"/>
      <c r="AC432" s="99"/>
    </row>
    <row r="433">
      <c r="Y433" s="81"/>
      <c r="Z433" s="81"/>
      <c r="AC433" s="99"/>
    </row>
    <row r="434">
      <c r="Y434" s="81"/>
      <c r="Z434" s="81"/>
      <c r="AC434" s="99"/>
    </row>
    <row r="435">
      <c r="Y435" s="81"/>
      <c r="Z435" s="81"/>
      <c r="AC435" s="99"/>
    </row>
    <row r="436">
      <c r="Y436" s="81"/>
      <c r="Z436" s="81"/>
      <c r="AC436" s="99"/>
    </row>
    <row r="437">
      <c r="Y437" s="81"/>
      <c r="Z437" s="81"/>
      <c r="AC437" s="99"/>
    </row>
    <row r="438">
      <c r="Y438" s="81"/>
      <c r="Z438" s="81"/>
      <c r="AC438" s="99"/>
    </row>
    <row r="439">
      <c r="Y439" s="81"/>
      <c r="Z439" s="81"/>
      <c r="AC439" s="99"/>
    </row>
    <row r="440">
      <c r="Y440" s="81"/>
      <c r="Z440" s="81"/>
      <c r="AC440" s="99"/>
    </row>
    <row r="441">
      <c r="Y441" s="81"/>
      <c r="Z441" s="81"/>
      <c r="AC441" s="99"/>
    </row>
    <row r="442">
      <c r="Y442" s="81"/>
      <c r="Z442" s="81"/>
      <c r="AC442" s="99"/>
    </row>
    <row r="443">
      <c r="Y443" s="81"/>
      <c r="Z443" s="81"/>
      <c r="AC443" s="99"/>
    </row>
    <row r="444">
      <c r="Y444" s="81"/>
      <c r="Z444" s="81"/>
      <c r="AC444" s="99"/>
    </row>
    <row r="445">
      <c r="Y445" s="81"/>
      <c r="Z445" s="81"/>
      <c r="AC445" s="99"/>
    </row>
    <row r="446">
      <c r="Y446" s="81"/>
      <c r="Z446" s="81"/>
      <c r="AC446" s="99"/>
    </row>
    <row r="447">
      <c r="Y447" s="81"/>
      <c r="Z447" s="81"/>
      <c r="AC447" s="99"/>
    </row>
    <row r="448">
      <c r="Y448" s="81"/>
      <c r="Z448" s="81"/>
      <c r="AC448" s="99"/>
    </row>
    <row r="449">
      <c r="Y449" s="81"/>
      <c r="Z449" s="81"/>
      <c r="AC449" s="99"/>
    </row>
    <row r="450">
      <c r="Y450" s="81"/>
      <c r="Z450" s="81"/>
      <c r="AC450" s="99"/>
    </row>
    <row r="451">
      <c r="Y451" s="81"/>
      <c r="Z451" s="81"/>
      <c r="AC451" s="99"/>
    </row>
    <row r="452">
      <c r="Y452" s="81"/>
      <c r="Z452" s="81"/>
      <c r="AC452" s="99"/>
    </row>
    <row r="453">
      <c r="Y453" s="81"/>
      <c r="Z453" s="81"/>
      <c r="AC453" s="99"/>
    </row>
    <row r="454">
      <c r="Y454" s="81"/>
      <c r="Z454" s="81"/>
      <c r="AC454" s="99"/>
    </row>
    <row r="455">
      <c r="Y455" s="81"/>
      <c r="Z455" s="81"/>
      <c r="AC455" s="99"/>
    </row>
    <row r="456">
      <c r="Y456" s="81"/>
      <c r="Z456" s="81"/>
      <c r="AC456" s="99"/>
    </row>
    <row r="457">
      <c r="Y457" s="81"/>
      <c r="Z457" s="81"/>
      <c r="AC457" s="99"/>
    </row>
    <row r="458">
      <c r="Y458" s="81"/>
      <c r="Z458" s="81"/>
      <c r="AC458" s="99"/>
    </row>
    <row r="459">
      <c r="Y459" s="81"/>
      <c r="Z459" s="81"/>
      <c r="AC459" s="99"/>
    </row>
    <row r="460">
      <c r="Y460" s="81"/>
      <c r="Z460" s="81"/>
      <c r="AC460" s="99"/>
    </row>
    <row r="461">
      <c r="Y461" s="81"/>
      <c r="Z461" s="81"/>
      <c r="AC461" s="99"/>
    </row>
    <row r="462">
      <c r="Y462" s="81"/>
      <c r="Z462" s="81"/>
      <c r="AC462" s="99"/>
    </row>
    <row r="463">
      <c r="Y463" s="81"/>
      <c r="Z463" s="81"/>
      <c r="AC463" s="99"/>
    </row>
    <row r="464">
      <c r="Y464" s="81"/>
      <c r="Z464" s="81"/>
      <c r="AC464" s="99"/>
    </row>
    <row r="465">
      <c r="Y465" s="81"/>
      <c r="Z465" s="81"/>
      <c r="AC465" s="99"/>
    </row>
    <row r="466">
      <c r="Y466" s="81"/>
      <c r="Z466" s="81"/>
      <c r="AC466" s="99"/>
    </row>
    <row r="467">
      <c r="Y467" s="81"/>
      <c r="Z467" s="81"/>
      <c r="AC467" s="99"/>
    </row>
    <row r="468">
      <c r="Y468" s="81"/>
      <c r="Z468" s="81"/>
      <c r="AC468" s="99"/>
    </row>
    <row r="469">
      <c r="Y469" s="81"/>
      <c r="Z469" s="81"/>
      <c r="AC469" s="99"/>
    </row>
    <row r="470">
      <c r="Y470" s="81"/>
      <c r="Z470" s="81"/>
      <c r="AC470" s="99"/>
    </row>
    <row r="471">
      <c r="Y471" s="81"/>
      <c r="Z471" s="81"/>
      <c r="AC471" s="99"/>
    </row>
    <row r="472">
      <c r="Y472" s="81"/>
      <c r="Z472" s="81"/>
      <c r="AC472" s="99"/>
    </row>
    <row r="473">
      <c r="Y473" s="81"/>
      <c r="Z473" s="81"/>
      <c r="AC473" s="99"/>
    </row>
    <row r="474">
      <c r="Y474" s="81"/>
      <c r="Z474" s="81"/>
      <c r="AC474" s="99"/>
    </row>
    <row r="475">
      <c r="Y475" s="81"/>
      <c r="Z475" s="81"/>
      <c r="AC475" s="99"/>
    </row>
    <row r="476">
      <c r="Y476" s="81"/>
      <c r="Z476" s="81"/>
      <c r="AC476" s="99"/>
    </row>
    <row r="477">
      <c r="Y477" s="81"/>
      <c r="Z477" s="81"/>
      <c r="AC477" s="99"/>
    </row>
    <row r="478">
      <c r="Y478" s="81"/>
      <c r="Z478" s="81"/>
      <c r="AC478" s="99"/>
    </row>
    <row r="479">
      <c r="Y479" s="81"/>
      <c r="Z479" s="81"/>
      <c r="AC479" s="99"/>
    </row>
    <row r="480">
      <c r="Y480" s="81"/>
      <c r="Z480" s="81"/>
      <c r="AC480" s="99"/>
    </row>
    <row r="481">
      <c r="Y481" s="81"/>
      <c r="Z481" s="81"/>
      <c r="AC481" s="99"/>
    </row>
    <row r="482">
      <c r="Y482" s="81"/>
      <c r="Z482" s="81"/>
      <c r="AC482" s="99"/>
    </row>
    <row r="483">
      <c r="Y483" s="81"/>
      <c r="Z483" s="81"/>
      <c r="AC483" s="99"/>
    </row>
    <row r="484">
      <c r="Y484" s="81"/>
      <c r="Z484" s="81"/>
      <c r="AC484" s="99"/>
    </row>
    <row r="485">
      <c r="Y485" s="81"/>
      <c r="Z485" s="81"/>
      <c r="AC485" s="99"/>
    </row>
    <row r="486">
      <c r="Y486" s="81"/>
      <c r="Z486" s="81"/>
      <c r="AC486" s="99"/>
    </row>
    <row r="487">
      <c r="Y487" s="81"/>
      <c r="Z487" s="81"/>
      <c r="AC487" s="99"/>
    </row>
    <row r="488">
      <c r="Y488" s="81"/>
      <c r="Z488" s="81"/>
      <c r="AC488" s="99"/>
    </row>
    <row r="489">
      <c r="Y489" s="81"/>
      <c r="Z489" s="81"/>
      <c r="AC489" s="99"/>
    </row>
    <row r="490">
      <c r="Y490" s="81"/>
      <c r="Z490" s="81"/>
      <c r="AC490" s="99"/>
    </row>
    <row r="491">
      <c r="Y491" s="81"/>
      <c r="Z491" s="81"/>
      <c r="AC491" s="99"/>
    </row>
    <row r="492">
      <c r="Y492" s="81"/>
      <c r="Z492" s="81"/>
      <c r="AC492" s="99"/>
    </row>
    <row r="493">
      <c r="Y493" s="81"/>
      <c r="Z493" s="81"/>
      <c r="AC493" s="99"/>
    </row>
    <row r="494">
      <c r="Y494" s="81"/>
      <c r="Z494" s="81"/>
      <c r="AC494" s="99"/>
    </row>
    <row r="495">
      <c r="Y495" s="81"/>
      <c r="Z495" s="81"/>
      <c r="AC495" s="99"/>
    </row>
    <row r="496">
      <c r="Y496" s="81"/>
      <c r="Z496" s="81"/>
      <c r="AC496" s="99"/>
    </row>
    <row r="497">
      <c r="Y497" s="81"/>
      <c r="Z497" s="81"/>
      <c r="AC497" s="99"/>
    </row>
    <row r="498">
      <c r="Y498" s="81"/>
      <c r="Z498" s="81"/>
      <c r="AC498" s="99"/>
    </row>
    <row r="499">
      <c r="Y499" s="81"/>
      <c r="Z499" s="81"/>
      <c r="AC499" s="99"/>
    </row>
    <row r="500">
      <c r="Y500" s="81"/>
      <c r="Z500" s="81"/>
      <c r="AC500" s="99"/>
    </row>
    <row r="501">
      <c r="Y501" s="81"/>
      <c r="Z501" s="81"/>
      <c r="AC501" s="99"/>
    </row>
    <row r="502">
      <c r="Y502" s="81"/>
      <c r="Z502" s="81"/>
      <c r="AC502" s="99"/>
    </row>
    <row r="503">
      <c r="Y503" s="81"/>
      <c r="Z503" s="81"/>
      <c r="AC503" s="99"/>
    </row>
    <row r="504">
      <c r="Y504" s="81"/>
      <c r="Z504" s="81"/>
      <c r="AC504" s="99"/>
    </row>
    <row r="505">
      <c r="Y505" s="81"/>
      <c r="Z505" s="81"/>
      <c r="AC505" s="99"/>
    </row>
    <row r="506">
      <c r="Y506" s="81"/>
      <c r="Z506" s="81"/>
      <c r="AC506" s="99"/>
    </row>
    <row r="507">
      <c r="Y507" s="81"/>
      <c r="Z507" s="81"/>
      <c r="AC507" s="99"/>
    </row>
    <row r="508">
      <c r="Y508" s="81"/>
      <c r="Z508" s="81"/>
      <c r="AC508" s="99"/>
    </row>
    <row r="509">
      <c r="Y509" s="81"/>
      <c r="Z509" s="81"/>
      <c r="AC509" s="99"/>
    </row>
    <row r="510">
      <c r="Y510" s="81"/>
      <c r="Z510" s="81"/>
      <c r="AC510" s="99"/>
    </row>
    <row r="511">
      <c r="Y511" s="81"/>
      <c r="Z511" s="81"/>
      <c r="AC511" s="99"/>
    </row>
    <row r="512">
      <c r="Y512" s="81"/>
      <c r="Z512" s="81"/>
      <c r="AC512" s="99"/>
    </row>
    <row r="513">
      <c r="Y513" s="81"/>
      <c r="Z513" s="81"/>
      <c r="AC513" s="99"/>
    </row>
    <row r="514">
      <c r="Y514" s="81"/>
      <c r="Z514" s="81"/>
      <c r="AC514" s="99"/>
    </row>
    <row r="515">
      <c r="Y515" s="81"/>
      <c r="Z515" s="81"/>
      <c r="AC515" s="99"/>
    </row>
    <row r="516">
      <c r="Y516" s="81"/>
      <c r="Z516" s="81"/>
      <c r="AC516" s="99"/>
    </row>
    <row r="517">
      <c r="Y517" s="81"/>
      <c r="Z517" s="81"/>
      <c r="AC517" s="99"/>
    </row>
    <row r="518">
      <c r="Y518" s="81"/>
      <c r="Z518" s="81"/>
      <c r="AC518" s="99"/>
    </row>
    <row r="519">
      <c r="Y519" s="81"/>
      <c r="Z519" s="81"/>
      <c r="AC519" s="99"/>
    </row>
    <row r="520">
      <c r="Y520" s="81"/>
      <c r="Z520" s="81"/>
      <c r="AC520" s="99"/>
    </row>
    <row r="521">
      <c r="Y521" s="81"/>
      <c r="Z521" s="81"/>
      <c r="AC521" s="99"/>
    </row>
    <row r="522">
      <c r="Y522" s="81"/>
      <c r="Z522" s="81"/>
      <c r="AC522" s="99"/>
    </row>
    <row r="523">
      <c r="Y523" s="81"/>
      <c r="Z523" s="81"/>
      <c r="AC523" s="99"/>
    </row>
    <row r="524">
      <c r="Y524" s="81"/>
      <c r="Z524" s="81"/>
      <c r="AC524" s="99"/>
    </row>
    <row r="525">
      <c r="Y525" s="81"/>
      <c r="Z525" s="81"/>
      <c r="AC525" s="99"/>
    </row>
    <row r="526">
      <c r="Y526" s="81"/>
      <c r="Z526" s="81"/>
      <c r="AC526" s="99"/>
    </row>
    <row r="527">
      <c r="Y527" s="81"/>
      <c r="Z527" s="81"/>
      <c r="AC527" s="99"/>
    </row>
    <row r="528">
      <c r="Y528" s="81"/>
      <c r="Z528" s="81"/>
      <c r="AC528" s="99"/>
    </row>
    <row r="529">
      <c r="Y529" s="81"/>
      <c r="Z529" s="81"/>
      <c r="AC529" s="99"/>
    </row>
    <row r="530">
      <c r="Y530" s="81"/>
      <c r="Z530" s="81"/>
      <c r="AC530" s="99"/>
    </row>
    <row r="531">
      <c r="Y531" s="81"/>
      <c r="Z531" s="81"/>
      <c r="AC531" s="99"/>
    </row>
    <row r="532">
      <c r="Y532" s="81"/>
      <c r="Z532" s="81"/>
      <c r="AC532" s="99"/>
    </row>
    <row r="533">
      <c r="Y533" s="81"/>
      <c r="Z533" s="81"/>
      <c r="AC533" s="99"/>
    </row>
    <row r="534">
      <c r="Y534" s="81"/>
      <c r="Z534" s="81"/>
      <c r="AC534" s="99"/>
    </row>
    <row r="535">
      <c r="Y535" s="81"/>
      <c r="Z535" s="81"/>
      <c r="AC535" s="99"/>
    </row>
    <row r="536">
      <c r="Y536" s="81"/>
      <c r="Z536" s="81"/>
      <c r="AC536" s="99"/>
    </row>
    <row r="537">
      <c r="Y537" s="81"/>
      <c r="Z537" s="81"/>
      <c r="AC537" s="99"/>
    </row>
    <row r="538">
      <c r="Y538" s="81"/>
      <c r="Z538" s="81"/>
      <c r="AC538" s="99"/>
    </row>
    <row r="539">
      <c r="Y539" s="81"/>
      <c r="Z539" s="81"/>
      <c r="AC539" s="99"/>
    </row>
    <row r="540">
      <c r="Y540" s="81"/>
      <c r="Z540" s="81"/>
      <c r="AC540" s="99"/>
    </row>
    <row r="541">
      <c r="Y541" s="81"/>
      <c r="Z541" s="81"/>
      <c r="AC541" s="99"/>
    </row>
    <row r="542">
      <c r="Y542" s="81"/>
      <c r="Z542" s="81"/>
      <c r="AC542" s="99"/>
    </row>
    <row r="543">
      <c r="Y543" s="81"/>
      <c r="Z543" s="81"/>
      <c r="AC543" s="99"/>
    </row>
    <row r="544">
      <c r="Y544" s="81"/>
      <c r="Z544" s="81"/>
      <c r="AC544" s="99"/>
    </row>
    <row r="545">
      <c r="Y545" s="81"/>
      <c r="Z545" s="81"/>
      <c r="AC545" s="99"/>
    </row>
    <row r="546">
      <c r="Y546" s="81"/>
      <c r="Z546" s="81"/>
      <c r="AC546" s="99"/>
    </row>
    <row r="547">
      <c r="Y547" s="81"/>
      <c r="Z547" s="81"/>
      <c r="AC547" s="99"/>
    </row>
    <row r="548">
      <c r="Y548" s="81"/>
      <c r="Z548" s="81"/>
      <c r="AC548" s="99"/>
    </row>
    <row r="549">
      <c r="Y549" s="81"/>
      <c r="Z549" s="81"/>
      <c r="AC549" s="99"/>
    </row>
    <row r="550">
      <c r="Y550" s="81"/>
      <c r="Z550" s="81"/>
      <c r="AC550" s="99"/>
    </row>
    <row r="551">
      <c r="Y551" s="81"/>
      <c r="Z551" s="81"/>
      <c r="AC551" s="99"/>
    </row>
    <row r="552">
      <c r="Y552" s="81"/>
      <c r="Z552" s="81"/>
      <c r="AC552" s="99"/>
    </row>
    <row r="553">
      <c r="Y553" s="81"/>
      <c r="Z553" s="81"/>
      <c r="AC553" s="99"/>
    </row>
    <row r="554">
      <c r="Y554" s="81"/>
      <c r="Z554" s="81"/>
      <c r="AC554" s="99"/>
    </row>
    <row r="555">
      <c r="Y555" s="81"/>
      <c r="Z555" s="81"/>
      <c r="AC555" s="99"/>
    </row>
    <row r="556">
      <c r="Y556" s="81"/>
      <c r="Z556" s="81"/>
      <c r="AC556" s="99"/>
    </row>
    <row r="557">
      <c r="Y557" s="81"/>
      <c r="Z557" s="81"/>
      <c r="AC557" s="99"/>
    </row>
    <row r="558">
      <c r="Y558" s="81"/>
      <c r="Z558" s="81"/>
      <c r="AC558" s="99"/>
    </row>
    <row r="559">
      <c r="Y559" s="81"/>
      <c r="Z559" s="81"/>
      <c r="AC559" s="99"/>
    </row>
    <row r="560">
      <c r="Y560" s="81"/>
      <c r="Z560" s="81"/>
      <c r="AC560" s="99"/>
    </row>
    <row r="561">
      <c r="Y561" s="81"/>
      <c r="Z561" s="81"/>
      <c r="AC561" s="99"/>
    </row>
    <row r="562">
      <c r="Y562" s="81"/>
      <c r="Z562" s="81"/>
      <c r="AC562" s="99"/>
    </row>
    <row r="563">
      <c r="Y563" s="81"/>
      <c r="Z563" s="81"/>
      <c r="AC563" s="99"/>
    </row>
    <row r="564">
      <c r="Y564" s="81"/>
      <c r="Z564" s="81"/>
      <c r="AC564" s="99"/>
    </row>
    <row r="565">
      <c r="Y565" s="81"/>
      <c r="Z565" s="81"/>
      <c r="AC565" s="99"/>
    </row>
    <row r="566">
      <c r="Y566" s="81"/>
      <c r="Z566" s="81"/>
      <c r="AC566" s="99"/>
    </row>
    <row r="567">
      <c r="Y567" s="81"/>
      <c r="Z567" s="81"/>
      <c r="AC567" s="99"/>
    </row>
    <row r="568">
      <c r="Y568" s="81"/>
      <c r="Z568" s="81"/>
      <c r="AC568" s="99"/>
    </row>
    <row r="569">
      <c r="Y569" s="81"/>
      <c r="Z569" s="81"/>
      <c r="AC569" s="99"/>
    </row>
    <row r="570">
      <c r="Y570" s="81"/>
      <c r="Z570" s="81"/>
      <c r="AC570" s="99"/>
    </row>
    <row r="571">
      <c r="Y571" s="81"/>
      <c r="Z571" s="81"/>
      <c r="AC571" s="99"/>
    </row>
    <row r="572">
      <c r="Y572" s="81"/>
      <c r="Z572" s="81"/>
      <c r="AC572" s="99"/>
    </row>
    <row r="573">
      <c r="Y573" s="81"/>
      <c r="Z573" s="81"/>
      <c r="AC573" s="99"/>
    </row>
    <row r="574">
      <c r="Y574" s="81"/>
      <c r="Z574" s="81"/>
      <c r="AC574" s="99"/>
    </row>
    <row r="575">
      <c r="Y575" s="81"/>
      <c r="Z575" s="81"/>
      <c r="AC575" s="99"/>
    </row>
    <row r="576">
      <c r="Y576" s="81"/>
      <c r="Z576" s="81"/>
      <c r="AC576" s="99"/>
    </row>
    <row r="577">
      <c r="Y577" s="81"/>
      <c r="Z577" s="81"/>
      <c r="AC577" s="99"/>
    </row>
    <row r="578">
      <c r="Y578" s="81"/>
      <c r="Z578" s="81"/>
      <c r="AC578" s="99"/>
    </row>
    <row r="579">
      <c r="Y579" s="81"/>
      <c r="Z579" s="81"/>
      <c r="AC579" s="99"/>
    </row>
    <row r="580">
      <c r="Y580" s="81"/>
      <c r="Z580" s="81"/>
      <c r="AC580" s="99"/>
    </row>
    <row r="581">
      <c r="Y581" s="81"/>
      <c r="Z581" s="81"/>
      <c r="AC581" s="99"/>
    </row>
    <row r="582">
      <c r="Y582" s="81"/>
      <c r="Z582" s="81"/>
      <c r="AC582" s="99"/>
    </row>
    <row r="583">
      <c r="Y583" s="81"/>
      <c r="Z583" s="81"/>
      <c r="AC583" s="99"/>
    </row>
    <row r="584">
      <c r="Y584" s="81"/>
      <c r="Z584" s="81"/>
      <c r="AC584" s="99"/>
    </row>
    <row r="585">
      <c r="Y585" s="81"/>
      <c r="Z585" s="81"/>
      <c r="AC585" s="99"/>
    </row>
    <row r="586">
      <c r="Y586" s="81"/>
      <c r="Z586" s="81"/>
      <c r="AC586" s="99"/>
    </row>
    <row r="587">
      <c r="Y587" s="81"/>
      <c r="Z587" s="81"/>
      <c r="AC587" s="99"/>
    </row>
    <row r="588">
      <c r="Y588" s="81"/>
      <c r="Z588" s="81"/>
      <c r="AC588" s="99"/>
    </row>
    <row r="589">
      <c r="Y589" s="81"/>
      <c r="Z589" s="81"/>
      <c r="AC589" s="99"/>
    </row>
    <row r="590">
      <c r="Y590" s="81"/>
      <c r="Z590" s="81"/>
      <c r="AC590" s="99"/>
    </row>
    <row r="591">
      <c r="Y591" s="81"/>
      <c r="Z591" s="81"/>
      <c r="AC591" s="99"/>
    </row>
    <row r="592">
      <c r="Y592" s="81"/>
      <c r="Z592" s="81"/>
      <c r="AC592" s="99"/>
    </row>
    <row r="593">
      <c r="Y593" s="81"/>
      <c r="Z593" s="81"/>
      <c r="AC593" s="99"/>
    </row>
    <row r="594">
      <c r="Y594" s="81"/>
      <c r="Z594" s="81"/>
      <c r="AC594" s="99"/>
    </row>
    <row r="595">
      <c r="Y595" s="81"/>
      <c r="Z595" s="81"/>
      <c r="AC595" s="99"/>
    </row>
    <row r="596">
      <c r="Y596" s="81"/>
      <c r="Z596" s="81"/>
      <c r="AC596" s="99"/>
    </row>
    <row r="597">
      <c r="Y597" s="81"/>
      <c r="Z597" s="81"/>
      <c r="AC597" s="99"/>
    </row>
    <row r="598">
      <c r="Y598" s="81"/>
      <c r="Z598" s="81"/>
      <c r="AC598" s="99"/>
    </row>
    <row r="599">
      <c r="Y599" s="81"/>
      <c r="Z599" s="81"/>
      <c r="AC599" s="99"/>
    </row>
    <row r="600">
      <c r="Y600" s="81"/>
      <c r="Z600" s="81"/>
      <c r="AC600" s="99"/>
    </row>
    <row r="601">
      <c r="Y601" s="81"/>
      <c r="Z601" s="81"/>
      <c r="AC601" s="99"/>
    </row>
    <row r="602">
      <c r="Y602" s="81"/>
      <c r="Z602" s="81"/>
      <c r="AC602" s="99"/>
    </row>
    <row r="603">
      <c r="Y603" s="81"/>
      <c r="Z603" s="81"/>
      <c r="AC603" s="99"/>
    </row>
    <row r="604">
      <c r="Y604" s="81"/>
      <c r="Z604" s="81"/>
      <c r="AC604" s="99"/>
    </row>
    <row r="605">
      <c r="Y605" s="81"/>
      <c r="Z605" s="81"/>
      <c r="AC605" s="99"/>
    </row>
    <row r="606">
      <c r="Y606" s="81"/>
      <c r="Z606" s="81"/>
      <c r="AC606" s="99"/>
    </row>
    <row r="607">
      <c r="Y607" s="81"/>
      <c r="Z607" s="81"/>
      <c r="AC607" s="99"/>
    </row>
    <row r="608">
      <c r="Y608" s="81"/>
      <c r="Z608" s="81"/>
      <c r="AC608" s="99"/>
    </row>
    <row r="609">
      <c r="Y609" s="81"/>
      <c r="Z609" s="81"/>
      <c r="AC609" s="99"/>
    </row>
    <row r="610">
      <c r="Y610" s="81"/>
      <c r="Z610" s="81"/>
      <c r="AC610" s="99"/>
    </row>
    <row r="611">
      <c r="Y611" s="81"/>
      <c r="Z611" s="81"/>
      <c r="AC611" s="99"/>
    </row>
    <row r="612">
      <c r="Y612" s="81"/>
      <c r="Z612" s="81"/>
      <c r="AC612" s="99"/>
    </row>
    <row r="613">
      <c r="Y613" s="81"/>
      <c r="Z613" s="81"/>
      <c r="AC613" s="99"/>
    </row>
    <row r="614">
      <c r="Y614" s="81"/>
      <c r="Z614" s="81"/>
      <c r="AC614" s="99"/>
    </row>
    <row r="615">
      <c r="Y615" s="81"/>
      <c r="Z615" s="81"/>
      <c r="AC615" s="99"/>
    </row>
    <row r="616">
      <c r="Y616" s="81"/>
      <c r="Z616" s="81"/>
      <c r="AC616" s="99"/>
    </row>
    <row r="617">
      <c r="Y617" s="81"/>
      <c r="Z617" s="81"/>
      <c r="AC617" s="99"/>
    </row>
    <row r="618">
      <c r="Y618" s="81"/>
      <c r="Z618" s="81"/>
      <c r="AC618" s="99"/>
    </row>
    <row r="619">
      <c r="Y619" s="81"/>
      <c r="Z619" s="81"/>
      <c r="AC619" s="99"/>
    </row>
    <row r="620">
      <c r="Y620" s="81"/>
      <c r="Z620" s="81"/>
      <c r="AC620" s="99"/>
    </row>
    <row r="621">
      <c r="Y621" s="81"/>
      <c r="Z621" s="81"/>
      <c r="AC621" s="99"/>
    </row>
    <row r="622">
      <c r="Y622" s="81"/>
      <c r="Z622" s="81"/>
      <c r="AC622" s="99"/>
    </row>
    <row r="623">
      <c r="Y623" s="81"/>
      <c r="Z623" s="81"/>
      <c r="AC623" s="99"/>
    </row>
    <row r="624">
      <c r="Y624" s="81"/>
      <c r="Z624" s="81"/>
      <c r="AC624" s="99"/>
    </row>
    <row r="625">
      <c r="Y625" s="81"/>
      <c r="Z625" s="81"/>
      <c r="AC625" s="99"/>
    </row>
    <row r="626">
      <c r="Y626" s="81"/>
      <c r="Z626" s="81"/>
      <c r="AC626" s="99"/>
    </row>
    <row r="627">
      <c r="Y627" s="81"/>
      <c r="Z627" s="81"/>
      <c r="AC627" s="99"/>
    </row>
    <row r="628">
      <c r="Y628" s="81"/>
      <c r="Z628" s="81"/>
      <c r="AC628" s="99"/>
    </row>
    <row r="629">
      <c r="Y629" s="81"/>
      <c r="Z629" s="81"/>
      <c r="AC629" s="99"/>
    </row>
    <row r="630">
      <c r="Y630" s="81"/>
      <c r="Z630" s="81"/>
      <c r="AC630" s="99"/>
    </row>
    <row r="631">
      <c r="Y631" s="81"/>
      <c r="Z631" s="81"/>
      <c r="AC631" s="99"/>
    </row>
    <row r="632">
      <c r="Y632" s="81"/>
      <c r="Z632" s="81"/>
      <c r="AC632" s="99"/>
    </row>
    <row r="633">
      <c r="Y633" s="81"/>
      <c r="Z633" s="81"/>
      <c r="AC633" s="99"/>
    </row>
    <row r="634">
      <c r="Y634" s="81"/>
      <c r="Z634" s="81"/>
      <c r="AC634" s="99"/>
    </row>
    <row r="635">
      <c r="Y635" s="81"/>
      <c r="Z635" s="81"/>
      <c r="AC635" s="99"/>
    </row>
    <row r="636">
      <c r="Y636" s="81"/>
      <c r="Z636" s="81"/>
      <c r="AC636" s="99"/>
    </row>
    <row r="637">
      <c r="Y637" s="81"/>
      <c r="Z637" s="81"/>
      <c r="AC637" s="99"/>
    </row>
    <row r="638">
      <c r="Y638" s="81"/>
      <c r="Z638" s="81"/>
      <c r="AC638" s="99"/>
    </row>
    <row r="639">
      <c r="Y639" s="81"/>
      <c r="Z639" s="81"/>
      <c r="AC639" s="99"/>
    </row>
    <row r="640">
      <c r="Y640" s="81"/>
      <c r="Z640" s="81"/>
      <c r="AC640" s="99"/>
    </row>
    <row r="641">
      <c r="Y641" s="81"/>
      <c r="Z641" s="81"/>
      <c r="AC641" s="99"/>
    </row>
    <row r="642">
      <c r="Y642" s="81"/>
      <c r="Z642" s="81"/>
      <c r="AC642" s="99"/>
    </row>
    <row r="643">
      <c r="Y643" s="81"/>
      <c r="Z643" s="81"/>
      <c r="AC643" s="99"/>
    </row>
    <row r="644">
      <c r="Y644" s="81"/>
      <c r="Z644" s="81"/>
      <c r="AC644" s="99"/>
    </row>
    <row r="645">
      <c r="Y645" s="81"/>
      <c r="Z645" s="81"/>
      <c r="AC645" s="99"/>
    </row>
    <row r="646">
      <c r="Y646" s="81"/>
      <c r="Z646" s="81"/>
      <c r="AC646" s="99"/>
    </row>
    <row r="647">
      <c r="Y647" s="81"/>
      <c r="Z647" s="81"/>
      <c r="AC647" s="99"/>
    </row>
    <row r="648">
      <c r="Y648" s="81"/>
      <c r="Z648" s="81"/>
      <c r="AC648" s="99"/>
    </row>
    <row r="649">
      <c r="Y649" s="81"/>
      <c r="Z649" s="81"/>
      <c r="AC649" s="99"/>
    </row>
    <row r="650">
      <c r="Y650" s="81"/>
      <c r="Z650" s="81"/>
      <c r="AC650" s="99"/>
    </row>
    <row r="651">
      <c r="Y651" s="81"/>
      <c r="Z651" s="81"/>
      <c r="AC651" s="99"/>
    </row>
    <row r="652">
      <c r="Y652" s="81"/>
      <c r="Z652" s="81"/>
      <c r="AC652" s="99"/>
    </row>
    <row r="653">
      <c r="Y653" s="81"/>
      <c r="Z653" s="81"/>
      <c r="AC653" s="99"/>
    </row>
    <row r="654">
      <c r="Y654" s="81"/>
      <c r="Z654" s="81"/>
      <c r="AC654" s="99"/>
    </row>
    <row r="655">
      <c r="Y655" s="81"/>
      <c r="Z655" s="81"/>
      <c r="AC655" s="99"/>
    </row>
    <row r="656">
      <c r="Y656" s="81"/>
      <c r="Z656" s="81"/>
      <c r="AC656" s="99"/>
    </row>
    <row r="657">
      <c r="Y657" s="81"/>
      <c r="Z657" s="81"/>
      <c r="AC657" s="99"/>
    </row>
    <row r="658">
      <c r="Y658" s="81"/>
      <c r="Z658" s="81"/>
      <c r="AC658" s="99"/>
    </row>
    <row r="659">
      <c r="Y659" s="81"/>
      <c r="Z659" s="81"/>
      <c r="AC659" s="99"/>
    </row>
    <row r="660">
      <c r="Y660" s="81"/>
      <c r="Z660" s="81"/>
      <c r="AC660" s="99"/>
    </row>
    <row r="661">
      <c r="Y661" s="81"/>
      <c r="Z661" s="81"/>
      <c r="AC661" s="99"/>
    </row>
    <row r="662">
      <c r="Y662" s="81"/>
      <c r="Z662" s="81"/>
      <c r="AC662" s="99"/>
    </row>
    <row r="663">
      <c r="Y663" s="81"/>
      <c r="Z663" s="81"/>
      <c r="AC663" s="99"/>
    </row>
    <row r="664">
      <c r="Y664" s="81"/>
      <c r="Z664" s="81"/>
      <c r="AC664" s="99"/>
    </row>
    <row r="665">
      <c r="Y665" s="81"/>
      <c r="Z665" s="81"/>
      <c r="AC665" s="99"/>
    </row>
    <row r="666">
      <c r="Y666" s="81"/>
      <c r="Z666" s="81"/>
      <c r="AC666" s="99"/>
    </row>
    <row r="667">
      <c r="Y667" s="81"/>
      <c r="Z667" s="81"/>
      <c r="AC667" s="99"/>
    </row>
    <row r="668">
      <c r="Y668" s="81"/>
      <c r="Z668" s="81"/>
      <c r="AC668" s="99"/>
    </row>
    <row r="669">
      <c r="Y669" s="81"/>
      <c r="Z669" s="81"/>
      <c r="AC669" s="99"/>
    </row>
    <row r="670">
      <c r="Y670" s="81"/>
      <c r="Z670" s="81"/>
      <c r="AC670" s="99"/>
    </row>
    <row r="671">
      <c r="Y671" s="81"/>
      <c r="Z671" s="81"/>
      <c r="AC671" s="99"/>
    </row>
    <row r="672">
      <c r="Y672" s="81"/>
      <c r="Z672" s="81"/>
      <c r="AC672" s="99"/>
    </row>
    <row r="673">
      <c r="Y673" s="81"/>
      <c r="Z673" s="81"/>
      <c r="AC673" s="99"/>
    </row>
    <row r="674">
      <c r="Y674" s="81"/>
      <c r="Z674" s="81"/>
      <c r="AC674" s="99"/>
    </row>
    <row r="675">
      <c r="Y675" s="81"/>
      <c r="Z675" s="81"/>
      <c r="AC675" s="99"/>
    </row>
    <row r="676">
      <c r="Y676" s="81"/>
      <c r="Z676" s="81"/>
      <c r="AC676" s="99"/>
    </row>
    <row r="677">
      <c r="Y677" s="81"/>
      <c r="Z677" s="81"/>
      <c r="AC677" s="99"/>
    </row>
    <row r="678">
      <c r="Y678" s="81"/>
      <c r="Z678" s="81"/>
      <c r="AC678" s="99"/>
    </row>
    <row r="679">
      <c r="Y679" s="81"/>
      <c r="Z679" s="81"/>
      <c r="AC679" s="99"/>
    </row>
    <row r="680">
      <c r="Y680" s="81"/>
      <c r="Z680" s="81"/>
      <c r="AC680" s="99"/>
    </row>
    <row r="681">
      <c r="Y681" s="81"/>
      <c r="Z681" s="81"/>
      <c r="AC681" s="99"/>
    </row>
    <row r="682">
      <c r="Y682" s="81"/>
      <c r="Z682" s="81"/>
      <c r="AC682" s="99"/>
    </row>
    <row r="683">
      <c r="Y683" s="81"/>
      <c r="Z683" s="81"/>
      <c r="AC683" s="99"/>
    </row>
    <row r="684">
      <c r="Y684" s="81"/>
      <c r="Z684" s="81"/>
      <c r="AC684" s="99"/>
    </row>
    <row r="685">
      <c r="Y685" s="81"/>
      <c r="Z685" s="81"/>
      <c r="AC685" s="99"/>
    </row>
    <row r="686">
      <c r="Y686" s="81"/>
      <c r="Z686" s="81"/>
      <c r="AC686" s="99"/>
    </row>
    <row r="687">
      <c r="Y687" s="81"/>
      <c r="Z687" s="81"/>
      <c r="AC687" s="99"/>
    </row>
    <row r="688">
      <c r="Y688" s="81"/>
      <c r="Z688" s="81"/>
      <c r="AC688" s="99"/>
    </row>
    <row r="689">
      <c r="Y689" s="81"/>
      <c r="Z689" s="81"/>
      <c r="AC689" s="99"/>
    </row>
    <row r="690">
      <c r="Y690" s="81"/>
      <c r="Z690" s="81"/>
      <c r="AC690" s="99"/>
    </row>
    <row r="691">
      <c r="Y691" s="81"/>
      <c r="Z691" s="81"/>
      <c r="AC691" s="99"/>
    </row>
    <row r="692">
      <c r="Y692" s="81"/>
      <c r="Z692" s="81"/>
      <c r="AC692" s="99"/>
    </row>
    <row r="693">
      <c r="Y693" s="81"/>
      <c r="Z693" s="81"/>
      <c r="AC693" s="99"/>
    </row>
    <row r="694">
      <c r="Y694" s="81"/>
      <c r="Z694" s="81"/>
      <c r="AC694" s="99"/>
    </row>
    <row r="695">
      <c r="Y695" s="81"/>
      <c r="Z695" s="81"/>
      <c r="AC695" s="99"/>
    </row>
    <row r="696">
      <c r="Y696" s="81"/>
      <c r="Z696" s="81"/>
      <c r="AC696" s="99"/>
    </row>
    <row r="697">
      <c r="Y697" s="81"/>
      <c r="Z697" s="81"/>
      <c r="AC697" s="99"/>
    </row>
    <row r="698">
      <c r="Y698" s="81"/>
      <c r="Z698" s="81"/>
      <c r="AC698" s="99"/>
    </row>
    <row r="699">
      <c r="Y699" s="81"/>
      <c r="Z699" s="81"/>
      <c r="AC699" s="99"/>
    </row>
    <row r="700">
      <c r="Y700" s="81"/>
      <c r="Z700" s="81"/>
      <c r="AC700" s="99"/>
    </row>
    <row r="701">
      <c r="Y701" s="81"/>
      <c r="Z701" s="81"/>
      <c r="AC701" s="99"/>
    </row>
    <row r="702">
      <c r="Y702" s="81"/>
      <c r="Z702" s="81"/>
      <c r="AC702" s="99"/>
    </row>
    <row r="703">
      <c r="Y703" s="81"/>
      <c r="Z703" s="81"/>
      <c r="AC703" s="99"/>
    </row>
    <row r="704">
      <c r="Y704" s="81"/>
      <c r="Z704" s="81"/>
      <c r="AC704" s="99"/>
    </row>
    <row r="705">
      <c r="Y705" s="81"/>
      <c r="Z705" s="81"/>
      <c r="AC705" s="99"/>
    </row>
    <row r="706">
      <c r="Y706" s="81"/>
      <c r="Z706" s="81"/>
      <c r="AC706" s="99"/>
    </row>
    <row r="707">
      <c r="Y707" s="81"/>
      <c r="Z707" s="81"/>
      <c r="AC707" s="99"/>
    </row>
    <row r="708">
      <c r="Y708" s="81"/>
      <c r="Z708" s="81"/>
      <c r="AC708" s="99"/>
    </row>
    <row r="709">
      <c r="Y709" s="81"/>
      <c r="Z709" s="81"/>
      <c r="AC709" s="99"/>
    </row>
    <row r="710">
      <c r="Y710" s="81"/>
      <c r="Z710" s="81"/>
      <c r="AC710" s="99"/>
    </row>
    <row r="711">
      <c r="Y711" s="81"/>
      <c r="Z711" s="81"/>
      <c r="AC711" s="99"/>
    </row>
    <row r="712">
      <c r="Y712" s="81"/>
      <c r="Z712" s="81"/>
      <c r="AC712" s="99"/>
    </row>
    <row r="713">
      <c r="Y713" s="81"/>
      <c r="Z713" s="81"/>
      <c r="AC713" s="99"/>
    </row>
    <row r="714">
      <c r="Y714" s="81"/>
      <c r="Z714" s="81"/>
      <c r="AC714" s="99"/>
    </row>
    <row r="715">
      <c r="Y715" s="81"/>
      <c r="Z715" s="81"/>
      <c r="AC715" s="99"/>
    </row>
    <row r="716">
      <c r="Y716" s="81"/>
      <c r="Z716" s="81"/>
      <c r="AC716" s="99"/>
    </row>
    <row r="717">
      <c r="Y717" s="81"/>
      <c r="Z717" s="81"/>
      <c r="AC717" s="99"/>
    </row>
    <row r="718">
      <c r="Y718" s="81"/>
      <c r="Z718" s="81"/>
      <c r="AC718" s="99"/>
    </row>
    <row r="719">
      <c r="Y719" s="81"/>
      <c r="Z719" s="81"/>
      <c r="AC719" s="99"/>
    </row>
    <row r="720">
      <c r="Y720" s="81"/>
      <c r="Z720" s="81"/>
      <c r="AC720" s="99"/>
    </row>
    <row r="721">
      <c r="Y721" s="81"/>
      <c r="Z721" s="81"/>
      <c r="AC721" s="99"/>
    </row>
    <row r="722">
      <c r="Y722" s="81"/>
      <c r="Z722" s="81"/>
      <c r="AC722" s="99"/>
    </row>
    <row r="723">
      <c r="Y723" s="81"/>
      <c r="Z723" s="81"/>
      <c r="AC723" s="99"/>
    </row>
    <row r="724">
      <c r="Y724" s="81"/>
      <c r="Z724" s="81"/>
      <c r="AC724" s="99"/>
    </row>
    <row r="725">
      <c r="Y725" s="81"/>
      <c r="Z725" s="81"/>
      <c r="AC725" s="99"/>
    </row>
    <row r="726">
      <c r="Y726" s="81"/>
      <c r="Z726" s="81"/>
      <c r="AC726" s="99"/>
    </row>
    <row r="727">
      <c r="Y727" s="81"/>
      <c r="Z727" s="81"/>
      <c r="AC727" s="99"/>
    </row>
    <row r="728">
      <c r="Y728" s="81"/>
      <c r="Z728" s="81"/>
      <c r="AC728" s="99"/>
    </row>
    <row r="729">
      <c r="Y729" s="81"/>
      <c r="Z729" s="81"/>
      <c r="AC729" s="99"/>
    </row>
    <row r="730">
      <c r="Y730" s="81"/>
      <c r="Z730" s="81"/>
      <c r="AC730" s="99"/>
    </row>
    <row r="731">
      <c r="Y731" s="81"/>
      <c r="Z731" s="81"/>
      <c r="AC731" s="99"/>
    </row>
    <row r="732">
      <c r="Y732" s="81"/>
      <c r="Z732" s="81"/>
      <c r="AC732" s="99"/>
    </row>
    <row r="733">
      <c r="Y733" s="81"/>
      <c r="Z733" s="81"/>
      <c r="AC733" s="99"/>
    </row>
    <row r="734">
      <c r="Y734" s="81"/>
      <c r="Z734" s="81"/>
      <c r="AC734" s="99"/>
    </row>
    <row r="735">
      <c r="Y735" s="81"/>
      <c r="Z735" s="81"/>
      <c r="AC735" s="99"/>
    </row>
    <row r="736">
      <c r="Y736" s="81"/>
      <c r="Z736" s="81"/>
      <c r="AC736" s="99"/>
    </row>
    <row r="737">
      <c r="Y737" s="81"/>
      <c r="Z737" s="81"/>
      <c r="AC737" s="99"/>
    </row>
    <row r="738">
      <c r="Y738" s="81"/>
      <c r="Z738" s="81"/>
      <c r="AC738" s="99"/>
    </row>
    <row r="739">
      <c r="Y739" s="81"/>
      <c r="Z739" s="81"/>
      <c r="AC739" s="99"/>
    </row>
    <row r="740">
      <c r="Y740" s="81"/>
      <c r="Z740" s="81"/>
      <c r="AC740" s="99"/>
    </row>
    <row r="741">
      <c r="Y741" s="81"/>
      <c r="Z741" s="81"/>
      <c r="AC741" s="99"/>
    </row>
    <row r="742">
      <c r="Y742" s="81"/>
      <c r="Z742" s="81"/>
      <c r="AC742" s="99"/>
    </row>
    <row r="743">
      <c r="Y743" s="81"/>
      <c r="Z743" s="81"/>
      <c r="AC743" s="99"/>
    </row>
    <row r="744">
      <c r="Y744" s="81"/>
      <c r="Z744" s="81"/>
      <c r="AC744" s="99"/>
    </row>
    <row r="745">
      <c r="Y745" s="81"/>
      <c r="Z745" s="81"/>
      <c r="AC745" s="99"/>
    </row>
    <row r="746">
      <c r="Y746" s="81"/>
      <c r="Z746" s="81"/>
      <c r="AC746" s="99"/>
    </row>
    <row r="747">
      <c r="Y747" s="81"/>
      <c r="Z747" s="81"/>
      <c r="AC747" s="99"/>
    </row>
    <row r="748">
      <c r="Y748" s="81"/>
      <c r="Z748" s="81"/>
      <c r="AC748" s="99"/>
    </row>
    <row r="749">
      <c r="Y749" s="81"/>
      <c r="Z749" s="81"/>
      <c r="AC749" s="99"/>
    </row>
    <row r="750">
      <c r="Y750" s="81"/>
      <c r="Z750" s="81"/>
      <c r="AC750" s="99"/>
    </row>
    <row r="751">
      <c r="Y751" s="81"/>
      <c r="Z751" s="81"/>
      <c r="AC751" s="99"/>
    </row>
    <row r="752">
      <c r="Y752" s="81"/>
      <c r="Z752" s="81"/>
      <c r="AC752" s="99"/>
    </row>
    <row r="753">
      <c r="Y753" s="81"/>
      <c r="Z753" s="81"/>
      <c r="AC753" s="99"/>
    </row>
    <row r="754">
      <c r="Y754" s="81"/>
      <c r="Z754" s="81"/>
      <c r="AC754" s="99"/>
    </row>
    <row r="755">
      <c r="Y755" s="81"/>
      <c r="Z755" s="81"/>
      <c r="AC755" s="99"/>
    </row>
    <row r="756">
      <c r="Y756" s="81"/>
      <c r="Z756" s="81"/>
      <c r="AC756" s="99"/>
    </row>
    <row r="757">
      <c r="Y757" s="81"/>
      <c r="Z757" s="81"/>
      <c r="AC757" s="99"/>
    </row>
    <row r="758">
      <c r="Y758" s="81"/>
      <c r="Z758" s="81"/>
      <c r="AC758" s="99"/>
    </row>
    <row r="759">
      <c r="Y759" s="81"/>
      <c r="Z759" s="81"/>
      <c r="AC759" s="99"/>
    </row>
    <row r="760">
      <c r="Y760" s="81"/>
      <c r="Z760" s="81"/>
      <c r="AC760" s="99"/>
    </row>
    <row r="761">
      <c r="Y761" s="81"/>
      <c r="Z761" s="81"/>
      <c r="AC761" s="99"/>
    </row>
    <row r="762">
      <c r="Y762" s="81"/>
      <c r="Z762" s="81"/>
      <c r="AC762" s="99"/>
    </row>
    <row r="763">
      <c r="Y763" s="81"/>
      <c r="Z763" s="81"/>
      <c r="AC763" s="99"/>
    </row>
    <row r="764">
      <c r="Y764" s="81"/>
      <c r="Z764" s="81"/>
      <c r="AC764" s="99"/>
    </row>
    <row r="765">
      <c r="Y765" s="81"/>
      <c r="Z765" s="81"/>
      <c r="AC765" s="99"/>
    </row>
    <row r="766">
      <c r="Y766" s="81"/>
      <c r="Z766" s="81"/>
      <c r="AC766" s="99"/>
    </row>
    <row r="767">
      <c r="Y767" s="81"/>
      <c r="Z767" s="81"/>
      <c r="AC767" s="99"/>
    </row>
    <row r="768">
      <c r="Y768" s="81"/>
      <c r="Z768" s="81"/>
      <c r="AC768" s="99"/>
    </row>
    <row r="769">
      <c r="Y769" s="81"/>
      <c r="Z769" s="81"/>
      <c r="AC769" s="99"/>
    </row>
    <row r="770">
      <c r="Y770" s="81"/>
      <c r="Z770" s="81"/>
      <c r="AC770" s="99"/>
    </row>
    <row r="771">
      <c r="Y771" s="81"/>
      <c r="Z771" s="81"/>
      <c r="AC771" s="99"/>
    </row>
    <row r="772">
      <c r="Y772" s="81"/>
      <c r="Z772" s="81"/>
      <c r="AC772" s="99"/>
    </row>
    <row r="773">
      <c r="Y773" s="81"/>
      <c r="Z773" s="81"/>
      <c r="AC773" s="99"/>
    </row>
    <row r="774">
      <c r="Y774" s="81"/>
      <c r="Z774" s="81"/>
      <c r="AC774" s="99"/>
    </row>
    <row r="775">
      <c r="Y775" s="81"/>
      <c r="Z775" s="81"/>
      <c r="AC775" s="99"/>
    </row>
    <row r="776">
      <c r="Y776" s="81"/>
      <c r="Z776" s="81"/>
      <c r="AC776" s="99"/>
    </row>
    <row r="777">
      <c r="Y777" s="81"/>
      <c r="Z777" s="81"/>
      <c r="AC777" s="99"/>
    </row>
    <row r="778">
      <c r="Y778" s="81"/>
      <c r="Z778" s="81"/>
      <c r="AC778" s="99"/>
    </row>
    <row r="779">
      <c r="Y779" s="81"/>
      <c r="Z779" s="81"/>
      <c r="AC779" s="99"/>
    </row>
    <row r="780">
      <c r="Y780" s="81"/>
      <c r="Z780" s="81"/>
      <c r="AC780" s="99"/>
    </row>
    <row r="781">
      <c r="Y781" s="81"/>
      <c r="Z781" s="81"/>
      <c r="AC781" s="99"/>
    </row>
    <row r="782">
      <c r="Y782" s="81"/>
      <c r="Z782" s="81"/>
      <c r="AC782" s="99"/>
    </row>
    <row r="783">
      <c r="Y783" s="81"/>
      <c r="Z783" s="81"/>
      <c r="AC783" s="99"/>
    </row>
    <row r="784">
      <c r="Y784" s="81"/>
      <c r="Z784" s="81"/>
      <c r="AC784" s="99"/>
    </row>
    <row r="785">
      <c r="Y785" s="81"/>
      <c r="Z785" s="81"/>
      <c r="AC785" s="99"/>
    </row>
    <row r="786">
      <c r="Y786" s="81"/>
      <c r="Z786" s="81"/>
      <c r="AC786" s="99"/>
    </row>
    <row r="787">
      <c r="Y787" s="81"/>
      <c r="Z787" s="81"/>
      <c r="AC787" s="99"/>
    </row>
    <row r="788">
      <c r="Y788" s="81"/>
      <c r="Z788" s="81"/>
      <c r="AC788" s="99"/>
    </row>
    <row r="789">
      <c r="Y789" s="81"/>
      <c r="Z789" s="81"/>
      <c r="AC789" s="99"/>
    </row>
    <row r="790">
      <c r="Y790" s="81"/>
      <c r="Z790" s="81"/>
      <c r="AC790" s="99"/>
    </row>
    <row r="791">
      <c r="Y791" s="81"/>
      <c r="Z791" s="81"/>
      <c r="AC791" s="99"/>
    </row>
    <row r="792">
      <c r="Y792" s="81"/>
      <c r="Z792" s="81"/>
      <c r="AC792" s="99"/>
    </row>
    <row r="793">
      <c r="Y793" s="81"/>
      <c r="Z793" s="81"/>
      <c r="AC793" s="99"/>
    </row>
    <row r="794">
      <c r="Y794" s="81"/>
      <c r="Z794" s="81"/>
      <c r="AC794" s="99"/>
    </row>
    <row r="795">
      <c r="Y795" s="81"/>
      <c r="Z795" s="81"/>
      <c r="AC795" s="99"/>
    </row>
    <row r="796">
      <c r="Y796" s="81"/>
      <c r="Z796" s="81"/>
      <c r="AC796" s="99"/>
    </row>
    <row r="797">
      <c r="Y797" s="81"/>
      <c r="Z797" s="81"/>
      <c r="AC797" s="99"/>
    </row>
    <row r="798">
      <c r="Y798" s="81"/>
      <c r="Z798" s="81"/>
      <c r="AC798" s="99"/>
    </row>
    <row r="799">
      <c r="Y799" s="81"/>
      <c r="Z799" s="81"/>
      <c r="AC799" s="99"/>
    </row>
    <row r="800">
      <c r="Y800" s="81"/>
      <c r="Z800" s="81"/>
      <c r="AC800" s="99"/>
    </row>
    <row r="801">
      <c r="Y801" s="81"/>
      <c r="Z801" s="81"/>
      <c r="AC801" s="99"/>
    </row>
    <row r="802">
      <c r="Y802" s="81"/>
      <c r="Z802" s="81"/>
      <c r="AC802" s="99"/>
    </row>
    <row r="803">
      <c r="Y803" s="81"/>
      <c r="Z803" s="81"/>
      <c r="AC803" s="99"/>
    </row>
    <row r="804">
      <c r="Y804" s="81"/>
      <c r="Z804" s="81"/>
      <c r="AC804" s="99"/>
    </row>
    <row r="805">
      <c r="Y805" s="81"/>
      <c r="Z805" s="81"/>
      <c r="AC805" s="99"/>
    </row>
    <row r="806">
      <c r="Y806" s="81"/>
      <c r="Z806" s="81"/>
      <c r="AC806" s="99"/>
    </row>
    <row r="807">
      <c r="Y807" s="81"/>
      <c r="Z807" s="81"/>
      <c r="AC807" s="99"/>
    </row>
    <row r="808">
      <c r="Y808" s="81"/>
      <c r="Z808" s="81"/>
      <c r="AC808" s="99"/>
    </row>
    <row r="809">
      <c r="Y809" s="81"/>
      <c r="Z809" s="81"/>
      <c r="AC809" s="99"/>
    </row>
    <row r="810">
      <c r="Y810" s="81"/>
      <c r="Z810" s="81"/>
      <c r="AC810" s="99"/>
    </row>
    <row r="811">
      <c r="Y811" s="81"/>
      <c r="Z811" s="81"/>
      <c r="AC811" s="99"/>
    </row>
    <row r="812">
      <c r="Y812" s="81"/>
      <c r="Z812" s="81"/>
      <c r="AC812" s="99"/>
    </row>
    <row r="813">
      <c r="Y813" s="81"/>
      <c r="Z813" s="81"/>
      <c r="AC813" s="99"/>
    </row>
    <row r="814">
      <c r="Y814" s="81"/>
      <c r="Z814" s="81"/>
      <c r="AC814" s="99"/>
    </row>
    <row r="815">
      <c r="Y815" s="81"/>
      <c r="Z815" s="81"/>
      <c r="AC815" s="99"/>
    </row>
    <row r="816">
      <c r="Y816" s="81"/>
      <c r="Z816" s="81"/>
      <c r="AC816" s="99"/>
    </row>
    <row r="817">
      <c r="Y817" s="81"/>
      <c r="Z817" s="81"/>
      <c r="AC817" s="99"/>
    </row>
    <row r="818">
      <c r="Y818" s="81"/>
      <c r="Z818" s="81"/>
      <c r="AC818" s="99"/>
    </row>
    <row r="819">
      <c r="Y819" s="81"/>
      <c r="Z819" s="81"/>
      <c r="AC819" s="99"/>
    </row>
    <row r="820">
      <c r="Y820" s="81"/>
      <c r="Z820" s="81"/>
      <c r="AC820" s="99"/>
    </row>
    <row r="821">
      <c r="Y821" s="81"/>
      <c r="Z821" s="81"/>
      <c r="AC821" s="99"/>
    </row>
    <row r="822">
      <c r="Y822" s="81"/>
      <c r="Z822" s="81"/>
      <c r="AC822" s="99"/>
    </row>
    <row r="823">
      <c r="Y823" s="81"/>
      <c r="Z823" s="81"/>
      <c r="AC823" s="99"/>
    </row>
    <row r="824">
      <c r="Y824" s="81"/>
      <c r="Z824" s="81"/>
      <c r="AC824" s="99"/>
    </row>
    <row r="825">
      <c r="Y825" s="81"/>
      <c r="Z825" s="81"/>
      <c r="AC825" s="99"/>
    </row>
    <row r="826">
      <c r="Y826" s="81"/>
      <c r="Z826" s="81"/>
      <c r="AC826" s="99"/>
    </row>
    <row r="827">
      <c r="Y827" s="81"/>
      <c r="Z827" s="81"/>
      <c r="AC827" s="99"/>
    </row>
    <row r="828">
      <c r="Y828" s="81"/>
      <c r="Z828" s="81"/>
      <c r="AC828" s="99"/>
    </row>
    <row r="829">
      <c r="Y829" s="81"/>
      <c r="Z829" s="81"/>
      <c r="AC829" s="99"/>
    </row>
    <row r="830">
      <c r="Y830" s="81"/>
      <c r="Z830" s="81"/>
      <c r="AC830" s="99"/>
    </row>
    <row r="831">
      <c r="Y831" s="81"/>
      <c r="Z831" s="81"/>
      <c r="AC831" s="99"/>
    </row>
    <row r="832">
      <c r="Y832" s="81"/>
      <c r="Z832" s="81"/>
      <c r="AC832" s="99"/>
    </row>
    <row r="833">
      <c r="Y833" s="81"/>
      <c r="Z833" s="81"/>
      <c r="AC833" s="99"/>
    </row>
    <row r="834">
      <c r="Y834" s="81"/>
      <c r="Z834" s="81"/>
      <c r="AC834" s="99"/>
    </row>
    <row r="835">
      <c r="Y835" s="81"/>
      <c r="Z835" s="81"/>
      <c r="AC835" s="99"/>
    </row>
    <row r="836">
      <c r="Y836" s="81"/>
      <c r="Z836" s="81"/>
      <c r="AC836" s="99"/>
    </row>
    <row r="837">
      <c r="Y837" s="81"/>
      <c r="Z837" s="81"/>
      <c r="AC837" s="99"/>
    </row>
    <row r="838">
      <c r="Y838" s="81"/>
      <c r="Z838" s="81"/>
      <c r="AC838" s="99"/>
    </row>
    <row r="839">
      <c r="Y839" s="81"/>
      <c r="Z839" s="81"/>
      <c r="AC839" s="99"/>
    </row>
    <row r="840">
      <c r="Y840" s="81"/>
      <c r="Z840" s="81"/>
      <c r="AC840" s="99"/>
    </row>
    <row r="841">
      <c r="Y841" s="81"/>
      <c r="Z841" s="81"/>
      <c r="AC841" s="99"/>
    </row>
    <row r="842">
      <c r="Y842" s="81"/>
      <c r="Z842" s="81"/>
      <c r="AC842" s="99"/>
    </row>
    <row r="843">
      <c r="Y843" s="81"/>
      <c r="Z843" s="81"/>
      <c r="AC843" s="99"/>
    </row>
    <row r="844">
      <c r="Y844" s="81"/>
      <c r="Z844" s="81"/>
      <c r="AC844" s="99"/>
    </row>
    <row r="845">
      <c r="Y845" s="81"/>
      <c r="Z845" s="81"/>
      <c r="AC845" s="99"/>
    </row>
    <row r="846">
      <c r="Y846" s="81"/>
      <c r="Z846" s="81"/>
      <c r="AC846" s="99"/>
    </row>
    <row r="847">
      <c r="Y847" s="81"/>
      <c r="Z847" s="81"/>
      <c r="AC847" s="99"/>
    </row>
    <row r="848">
      <c r="Y848" s="81"/>
      <c r="Z848" s="81"/>
      <c r="AC848" s="99"/>
    </row>
    <row r="849">
      <c r="Y849" s="81"/>
      <c r="Z849" s="81"/>
      <c r="AC849" s="99"/>
    </row>
    <row r="850">
      <c r="Y850" s="81"/>
      <c r="Z850" s="81"/>
      <c r="AC850" s="99"/>
    </row>
    <row r="851">
      <c r="Y851" s="81"/>
      <c r="Z851" s="81"/>
      <c r="AC851" s="99"/>
    </row>
    <row r="852">
      <c r="Y852" s="81"/>
      <c r="Z852" s="81"/>
      <c r="AC852" s="99"/>
    </row>
    <row r="853">
      <c r="Y853" s="81"/>
      <c r="Z853" s="81"/>
      <c r="AC853" s="99"/>
    </row>
    <row r="854">
      <c r="Y854" s="81"/>
      <c r="Z854" s="81"/>
      <c r="AC854" s="99"/>
    </row>
    <row r="855">
      <c r="Y855" s="81"/>
      <c r="Z855" s="81"/>
      <c r="AC855" s="99"/>
    </row>
    <row r="856">
      <c r="Y856" s="81"/>
      <c r="Z856" s="81"/>
      <c r="AC856" s="99"/>
    </row>
    <row r="857">
      <c r="Y857" s="81"/>
      <c r="Z857" s="81"/>
      <c r="AC857" s="99"/>
    </row>
    <row r="858">
      <c r="Y858" s="81"/>
      <c r="Z858" s="81"/>
      <c r="AC858" s="99"/>
    </row>
    <row r="859">
      <c r="Y859" s="81"/>
      <c r="Z859" s="81"/>
      <c r="AC859" s="99"/>
    </row>
    <row r="860">
      <c r="Y860" s="81"/>
      <c r="Z860" s="81"/>
      <c r="AC860" s="99"/>
    </row>
    <row r="861">
      <c r="Y861" s="81"/>
      <c r="Z861" s="81"/>
      <c r="AC861" s="99"/>
    </row>
    <row r="862">
      <c r="Y862" s="81"/>
      <c r="Z862" s="81"/>
      <c r="AC862" s="99"/>
    </row>
    <row r="863">
      <c r="Y863" s="81"/>
      <c r="Z863" s="81"/>
      <c r="AC863" s="99"/>
    </row>
    <row r="864">
      <c r="Y864" s="81"/>
      <c r="Z864" s="81"/>
      <c r="AC864" s="99"/>
    </row>
    <row r="865">
      <c r="Y865" s="81"/>
      <c r="Z865" s="81"/>
      <c r="AC865" s="99"/>
    </row>
    <row r="866">
      <c r="Y866" s="81"/>
      <c r="Z866" s="81"/>
      <c r="AC866" s="99"/>
    </row>
    <row r="867">
      <c r="Y867" s="81"/>
      <c r="Z867" s="81"/>
      <c r="AC867" s="99"/>
    </row>
    <row r="868">
      <c r="Y868" s="81"/>
      <c r="Z868" s="81"/>
      <c r="AC868" s="99"/>
    </row>
    <row r="869">
      <c r="Y869" s="81"/>
      <c r="Z869" s="81"/>
      <c r="AC869" s="99"/>
    </row>
    <row r="870">
      <c r="Y870" s="81"/>
      <c r="Z870" s="81"/>
      <c r="AC870" s="99"/>
    </row>
    <row r="871">
      <c r="Y871" s="81"/>
      <c r="Z871" s="81"/>
      <c r="AC871" s="99"/>
    </row>
    <row r="872">
      <c r="Y872" s="81"/>
      <c r="Z872" s="81"/>
      <c r="AC872" s="99"/>
    </row>
    <row r="873">
      <c r="Y873" s="81"/>
      <c r="Z873" s="81"/>
      <c r="AC873" s="99"/>
    </row>
    <row r="874">
      <c r="Y874" s="81"/>
      <c r="Z874" s="81"/>
      <c r="AC874" s="99"/>
    </row>
    <row r="875">
      <c r="Y875" s="81"/>
      <c r="Z875" s="81"/>
      <c r="AC875" s="99"/>
    </row>
    <row r="876">
      <c r="Y876" s="81"/>
      <c r="Z876" s="81"/>
      <c r="AC876" s="99"/>
    </row>
    <row r="877">
      <c r="Y877" s="81"/>
      <c r="Z877" s="81"/>
      <c r="AC877" s="99"/>
    </row>
    <row r="878">
      <c r="Y878" s="81"/>
      <c r="Z878" s="81"/>
      <c r="AC878" s="99"/>
    </row>
    <row r="879">
      <c r="Y879" s="81"/>
      <c r="Z879" s="81"/>
      <c r="AC879" s="99"/>
    </row>
    <row r="880">
      <c r="Y880" s="81"/>
      <c r="Z880" s="81"/>
      <c r="AC880" s="99"/>
    </row>
    <row r="881">
      <c r="Y881" s="81"/>
      <c r="Z881" s="81"/>
      <c r="AC881" s="99"/>
    </row>
    <row r="882">
      <c r="Y882" s="81"/>
      <c r="Z882" s="81"/>
      <c r="AC882" s="99"/>
    </row>
    <row r="883">
      <c r="Y883" s="81"/>
      <c r="Z883" s="81"/>
      <c r="AC883" s="99"/>
    </row>
    <row r="884">
      <c r="Y884" s="81"/>
      <c r="Z884" s="81"/>
      <c r="AC884" s="99"/>
    </row>
    <row r="885">
      <c r="Y885" s="81"/>
      <c r="Z885" s="81"/>
      <c r="AC885" s="99"/>
    </row>
    <row r="886">
      <c r="Y886" s="81"/>
      <c r="Z886" s="81"/>
      <c r="AC886" s="99"/>
    </row>
    <row r="887">
      <c r="Y887" s="81"/>
      <c r="Z887" s="81"/>
      <c r="AC887" s="99"/>
    </row>
    <row r="888">
      <c r="Y888" s="81"/>
      <c r="Z888" s="81"/>
      <c r="AC888" s="99"/>
    </row>
    <row r="889">
      <c r="Y889" s="81"/>
      <c r="Z889" s="81"/>
      <c r="AC889" s="99"/>
    </row>
    <row r="890">
      <c r="Y890" s="81"/>
      <c r="Z890" s="81"/>
      <c r="AC890" s="99"/>
    </row>
    <row r="891">
      <c r="Y891" s="81"/>
      <c r="Z891" s="81"/>
      <c r="AC891" s="99"/>
    </row>
    <row r="892">
      <c r="Y892" s="81"/>
      <c r="Z892" s="81"/>
      <c r="AC892" s="99"/>
    </row>
    <row r="893">
      <c r="Y893" s="81"/>
      <c r="Z893" s="81"/>
      <c r="AC893" s="99"/>
    </row>
    <row r="894">
      <c r="Y894" s="81"/>
      <c r="Z894" s="81"/>
      <c r="AC894" s="99"/>
    </row>
    <row r="895">
      <c r="Y895" s="81"/>
      <c r="Z895" s="81"/>
      <c r="AC895" s="99"/>
    </row>
    <row r="896">
      <c r="Y896" s="81"/>
      <c r="Z896" s="81"/>
      <c r="AC896" s="99"/>
    </row>
    <row r="897">
      <c r="Y897" s="81"/>
      <c r="Z897" s="81"/>
      <c r="AC897" s="99"/>
    </row>
    <row r="898">
      <c r="Y898" s="81"/>
      <c r="Z898" s="81"/>
      <c r="AC898" s="99"/>
    </row>
    <row r="899">
      <c r="Y899" s="81"/>
      <c r="Z899" s="81"/>
      <c r="AC899" s="99"/>
    </row>
    <row r="900">
      <c r="Y900" s="81"/>
      <c r="Z900" s="81"/>
      <c r="AC900" s="99"/>
    </row>
    <row r="901">
      <c r="Y901" s="81"/>
      <c r="Z901" s="81"/>
      <c r="AC901" s="99"/>
    </row>
    <row r="902">
      <c r="Y902" s="81"/>
      <c r="Z902" s="81"/>
      <c r="AC902" s="99"/>
    </row>
    <row r="903">
      <c r="Y903" s="81"/>
      <c r="Z903" s="81"/>
      <c r="AC903" s="99"/>
    </row>
    <row r="904">
      <c r="Y904" s="81"/>
      <c r="Z904" s="81"/>
      <c r="AC904" s="99"/>
    </row>
    <row r="905">
      <c r="Y905" s="81"/>
      <c r="Z905" s="81"/>
      <c r="AC905" s="99"/>
    </row>
    <row r="906">
      <c r="Y906" s="81"/>
      <c r="Z906" s="81"/>
      <c r="AC906" s="99"/>
    </row>
    <row r="907">
      <c r="Y907" s="81"/>
      <c r="Z907" s="81"/>
      <c r="AC907" s="99"/>
    </row>
    <row r="908">
      <c r="Y908" s="81"/>
      <c r="Z908" s="81"/>
      <c r="AC908" s="99"/>
    </row>
    <row r="909">
      <c r="Y909" s="81"/>
      <c r="Z909" s="81"/>
      <c r="AC909" s="99"/>
    </row>
    <row r="910">
      <c r="Y910" s="81"/>
      <c r="Z910" s="81"/>
      <c r="AC910" s="99"/>
    </row>
    <row r="911">
      <c r="Y911" s="81"/>
      <c r="Z911" s="81"/>
      <c r="AC911" s="99"/>
    </row>
    <row r="912">
      <c r="Y912" s="81"/>
      <c r="Z912" s="81"/>
      <c r="AC912" s="99"/>
    </row>
    <row r="913">
      <c r="Y913" s="81"/>
      <c r="Z913" s="81"/>
      <c r="AC913" s="99"/>
    </row>
    <row r="914">
      <c r="Y914" s="81"/>
      <c r="Z914" s="81"/>
      <c r="AC914" s="99"/>
    </row>
    <row r="915">
      <c r="Y915" s="81"/>
      <c r="Z915" s="81"/>
      <c r="AC915" s="99"/>
    </row>
    <row r="916">
      <c r="Y916" s="81"/>
      <c r="Z916" s="81"/>
      <c r="AC916" s="99"/>
    </row>
    <row r="917">
      <c r="Y917" s="81"/>
      <c r="Z917" s="81"/>
      <c r="AC917" s="99"/>
    </row>
    <row r="918">
      <c r="Y918" s="81"/>
      <c r="Z918" s="81"/>
      <c r="AC918" s="99"/>
    </row>
    <row r="919">
      <c r="Y919" s="81"/>
      <c r="Z919" s="81"/>
      <c r="AC919" s="99"/>
    </row>
    <row r="920">
      <c r="Y920" s="81"/>
      <c r="Z920" s="81"/>
      <c r="AC920" s="99"/>
    </row>
    <row r="921">
      <c r="Y921" s="81"/>
      <c r="Z921" s="81"/>
      <c r="AC921" s="99"/>
    </row>
    <row r="922">
      <c r="Y922" s="81"/>
      <c r="Z922" s="81"/>
      <c r="AC922" s="99"/>
    </row>
    <row r="923">
      <c r="Y923" s="81"/>
      <c r="Z923" s="81"/>
      <c r="AC923" s="99"/>
    </row>
    <row r="924">
      <c r="Y924" s="81"/>
      <c r="Z924" s="81"/>
      <c r="AC924" s="99"/>
    </row>
    <row r="925">
      <c r="Y925" s="81"/>
      <c r="Z925" s="81"/>
      <c r="AC925" s="99"/>
    </row>
    <row r="926">
      <c r="Y926" s="81"/>
      <c r="Z926" s="81"/>
      <c r="AC926" s="99"/>
    </row>
    <row r="927">
      <c r="Y927" s="81"/>
      <c r="Z927" s="81"/>
      <c r="AC927" s="99"/>
    </row>
    <row r="928">
      <c r="Y928" s="81"/>
      <c r="Z928" s="81"/>
      <c r="AC928" s="99"/>
    </row>
    <row r="929">
      <c r="Y929" s="81"/>
      <c r="Z929" s="81"/>
      <c r="AC929" s="99"/>
    </row>
    <row r="930">
      <c r="Y930" s="81"/>
      <c r="Z930" s="81"/>
      <c r="AC930" s="99"/>
    </row>
    <row r="931">
      <c r="Y931" s="81"/>
      <c r="Z931" s="81"/>
      <c r="AC931" s="99"/>
    </row>
    <row r="932">
      <c r="Y932" s="81"/>
      <c r="Z932" s="81"/>
      <c r="AC932" s="99"/>
    </row>
    <row r="933">
      <c r="Y933" s="81"/>
      <c r="Z933" s="81"/>
      <c r="AC933" s="99"/>
    </row>
    <row r="934">
      <c r="Y934" s="81"/>
      <c r="Z934" s="81"/>
      <c r="AC934" s="99"/>
    </row>
    <row r="935">
      <c r="Y935" s="81"/>
      <c r="Z935" s="81"/>
      <c r="AC935" s="99"/>
    </row>
    <row r="936">
      <c r="Y936" s="81"/>
      <c r="Z936" s="81"/>
      <c r="AC936" s="99"/>
    </row>
    <row r="937">
      <c r="Y937" s="81"/>
      <c r="Z937" s="81"/>
      <c r="AC937" s="99"/>
    </row>
    <row r="938">
      <c r="Y938" s="81"/>
      <c r="Z938" s="81"/>
      <c r="AC938" s="99"/>
    </row>
    <row r="939">
      <c r="Y939" s="81"/>
      <c r="Z939" s="81"/>
      <c r="AC939" s="99"/>
    </row>
    <row r="940">
      <c r="Y940" s="81"/>
      <c r="Z940" s="81"/>
      <c r="AC940" s="99"/>
    </row>
    <row r="941">
      <c r="Y941" s="81"/>
      <c r="Z941" s="81"/>
      <c r="AC941" s="99"/>
    </row>
    <row r="942">
      <c r="Y942" s="81"/>
      <c r="Z942" s="81"/>
      <c r="AC942" s="99"/>
    </row>
    <row r="943">
      <c r="Y943" s="81"/>
      <c r="Z943" s="81"/>
      <c r="AC943" s="99"/>
    </row>
    <row r="944">
      <c r="Y944" s="81"/>
      <c r="Z944" s="81"/>
      <c r="AC944" s="99"/>
    </row>
    <row r="945">
      <c r="Y945" s="81"/>
      <c r="Z945" s="81"/>
      <c r="AC945" s="99"/>
    </row>
    <row r="946">
      <c r="Y946" s="81"/>
      <c r="Z946" s="81"/>
      <c r="AC946" s="99"/>
    </row>
    <row r="947">
      <c r="Y947" s="81"/>
      <c r="Z947" s="81"/>
      <c r="AC947" s="99"/>
    </row>
    <row r="948">
      <c r="Y948" s="81"/>
      <c r="Z948" s="81"/>
      <c r="AC948" s="99"/>
    </row>
    <row r="949">
      <c r="Y949" s="81"/>
      <c r="Z949" s="81"/>
      <c r="AC949" s="99"/>
    </row>
    <row r="950">
      <c r="Y950" s="81"/>
      <c r="Z950" s="81"/>
      <c r="AC950" s="99"/>
    </row>
    <row r="951">
      <c r="Y951" s="81"/>
      <c r="Z951" s="81"/>
      <c r="AC951" s="99"/>
    </row>
    <row r="952">
      <c r="Y952" s="81"/>
      <c r="Z952" s="81"/>
      <c r="AC952" s="99"/>
    </row>
    <row r="953">
      <c r="Y953" s="81"/>
      <c r="Z953" s="81"/>
      <c r="AC953" s="99"/>
    </row>
    <row r="954">
      <c r="Y954" s="81"/>
      <c r="Z954" s="81"/>
      <c r="AC954" s="99"/>
    </row>
    <row r="955">
      <c r="Y955" s="81"/>
      <c r="Z955" s="81"/>
      <c r="AC955" s="99"/>
    </row>
    <row r="956">
      <c r="Y956" s="81"/>
      <c r="Z956" s="81"/>
      <c r="AC956" s="99"/>
    </row>
    <row r="957">
      <c r="Y957" s="81"/>
      <c r="Z957" s="81"/>
      <c r="AC957" s="99"/>
    </row>
    <row r="958">
      <c r="Y958" s="81"/>
      <c r="Z958" s="81"/>
      <c r="AC958" s="99"/>
    </row>
    <row r="959">
      <c r="Y959" s="81"/>
      <c r="Z959" s="81"/>
      <c r="AC959" s="99"/>
    </row>
    <row r="960">
      <c r="Y960" s="81"/>
      <c r="Z960" s="81"/>
      <c r="AC960" s="99"/>
    </row>
    <row r="961">
      <c r="Y961" s="81"/>
      <c r="Z961" s="81"/>
      <c r="AC961" s="99"/>
    </row>
    <row r="962">
      <c r="Y962" s="81"/>
      <c r="Z962" s="81"/>
      <c r="AC962" s="99"/>
    </row>
    <row r="963">
      <c r="Y963" s="81"/>
      <c r="Z963" s="81"/>
      <c r="AC963" s="99"/>
    </row>
    <row r="964">
      <c r="Y964" s="81"/>
      <c r="Z964" s="81"/>
      <c r="AC964" s="99"/>
    </row>
    <row r="965">
      <c r="Y965" s="81"/>
      <c r="Z965" s="81"/>
      <c r="AC965" s="99"/>
    </row>
    <row r="966">
      <c r="Y966" s="81"/>
      <c r="Z966" s="81"/>
      <c r="AC966" s="99"/>
    </row>
    <row r="967">
      <c r="Y967" s="81"/>
      <c r="Z967" s="81"/>
      <c r="AC967" s="99"/>
    </row>
    <row r="968">
      <c r="Y968" s="81"/>
      <c r="Z968" s="81"/>
      <c r="AC968" s="99"/>
    </row>
    <row r="969">
      <c r="Y969" s="81"/>
      <c r="Z969" s="81"/>
      <c r="AC969" s="99"/>
    </row>
    <row r="970">
      <c r="Y970" s="81"/>
      <c r="Z970" s="81"/>
      <c r="AC970" s="99"/>
    </row>
    <row r="971">
      <c r="Y971" s="81"/>
      <c r="Z971" s="81"/>
      <c r="AC971" s="99"/>
    </row>
    <row r="972">
      <c r="Y972" s="81"/>
      <c r="Z972" s="81"/>
      <c r="AC972" s="99"/>
    </row>
    <row r="973">
      <c r="Y973" s="81"/>
      <c r="Z973" s="81"/>
      <c r="AC973" s="99"/>
    </row>
    <row r="974">
      <c r="Y974" s="81"/>
      <c r="Z974" s="81"/>
      <c r="AC974" s="99"/>
    </row>
    <row r="975">
      <c r="Y975" s="81"/>
      <c r="Z975" s="81"/>
      <c r="AC975" s="99"/>
    </row>
    <row r="976">
      <c r="Y976" s="81"/>
      <c r="Z976" s="81"/>
      <c r="AC976" s="99"/>
    </row>
    <row r="977">
      <c r="Y977" s="81"/>
      <c r="Z977" s="81"/>
      <c r="AC977" s="99"/>
    </row>
    <row r="978">
      <c r="Y978" s="81"/>
      <c r="Z978" s="81"/>
      <c r="AC978" s="99"/>
    </row>
    <row r="979">
      <c r="Y979" s="81"/>
      <c r="Z979" s="81"/>
      <c r="AC979" s="99"/>
    </row>
    <row r="980">
      <c r="Y980" s="81"/>
      <c r="Z980" s="81"/>
      <c r="AC980" s="99"/>
    </row>
    <row r="981">
      <c r="Y981" s="81"/>
      <c r="Z981" s="81"/>
      <c r="AC981" s="99"/>
    </row>
    <row r="982">
      <c r="Y982" s="81"/>
      <c r="Z982" s="81"/>
      <c r="AC982" s="99"/>
    </row>
    <row r="983">
      <c r="Y983" s="81"/>
      <c r="Z983" s="81"/>
      <c r="AC983" s="99"/>
    </row>
    <row r="984">
      <c r="Y984" s="81"/>
      <c r="Z984" s="81"/>
      <c r="AC984" s="99"/>
    </row>
    <row r="985">
      <c r="Y985" s="81"/>
      <c r="Z985" s="81"/>
      <c r="AC985" s="99"/>
    </row>
    <row r="986">
      <c r="Y986" s="81"/>
      <c r="Z986" s="81"/>
      <c r="AC986" s="99"/>
    </row>
    <row r="987">
      <c r="Y987" s="81"/>
      <c r="Z987" s="81"/>
      <c r="AC987" s="99"/>
    </row>
    <row r="988">
      <c r="Y988" s="81"/>
      <c r="Z988" s="81"/>
      <c r="AC988" s="99"/>
    </row>
    <row r="989">
      <c r="Y989" s="81"/>
      <c r="Z989" s="81"/>
      <c r="AC989" s="99"/>
    </row>
    <row r="990">
      <c r="Y990" s="81"/>
      <c r="Z990" s="81"/>
      <c r="AC990" s="99"/>
    </row>
    <row r="991">
      <c r="Y991" s="81"/>
      <c r="Z991" s="81"/>
      <c r="AC991" s="99"/>
    </row>
    <row r="992">
      <c r="Y992" s="81"/>
      <c r="Z992" s="81"/>
      <c r="AC992" s="99"/>
    </row>
    <row r="993">
      <c r="Y993" s="81"/>
      <c r="Z993" s="81"/>
      <c r="AC993" s="99"/>
    </row>
    <row r="994">
      <c r="Y994" s="81"/>
      <c r="Z994" s="81"/>
      <c r="AC994" s="99"/>
    </row>
    <row r="995">
      <c r="Y995" s="81"/>
      <c r="Z995" s="81"/>
      <c r="AC995" s="99"/>
    </row>
    <row r="996">
      <c r="Y996" s="81"/>
      <c r="Z996" s="81"/>
      <c r="AC996" s="99"/>
    </row>
    <row r="997">
      <c r="Y997" s="81"/>
      <c r="Z997" s="81"/>
      <c r="AC997" s="99"/>
    </row>
    <row r="998">
      <c r="Y998" s="81"/>
      <c r="Z998" s="81"/>
      <c r="AC998" s="99"/>
    </row>
    <row r="999">
      <c r="Y999" s="81"/>
      <c r="Z999" s="81"/>
      <c r="AC999" s="99"/>
    </row>
    <row r="1000">
      <c r="Y1000" s="81"/>
      <c r="Z1000" s="81"/>
      <c r="AC1000" s="99"/>
    </row>
  </sheetData>
  <mergeCells count="13">
    <mergeCell ref="Q3:R3"/>
    <mergeCell ref="U3:V3"/>
    <mergeCell ref="Y3:Z3"/>
    <mergeCell ref="AC3:AD3"/>
    <mergeCell ref="AG3:AJ3"/>
    <mergeCell ref="AK3:AN3"/>
    <mergeCell ref="A1:B1"/>
    <mergeCell ref="A2:B2"/>
    <mergeCell ref="C2:D2"/>
    <mergeCell ref="C3:D3"/>
    <mergeCell ref="E3:F3"/>
    <mergeCell ref="I3:J3"/>
    <mergeCell ref="M3:N3"/>
  </mergeCells>
  <hyperlinks>
    <hyperlink r:id="rId1" ref="A3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5"/>
    <col customWidth="1" min="2" max="2" width="20.75"/>
  </cols>
  <sheetData>
    <row r="1">
      <c r="A1" s="100">
        <v>1.0</v>
      </c>
      <c r="B1" s="2"/>
      <c r="C1" s="10"/>
      <c r="D1" s="10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>
      <c r="A2" s="6" t="s">
        <v>1</v>
      </c>
      <c r="B2" s="7"/>
      <c r="C2" s="8"/>
      <c r="D2" s="7"/>
      <c r="E2" s="4"/>
      <c r="F2" s="4"/>
      <c r="G2" s="4"/>
      <c r="H2" s="4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4"/>
      <c r="AH2" s="4"/>
      <c r="AI2" s="4"/>
      <c r="AJ2" s="4"/>
      <c r="AK2" s="4"/>
      <c r="AL2" s="4"/>
      <c r="AM2" s="4"/>
      <c r="AN2" s="4"/>
    </row>
    <row r="3">
      <c r="A3" s="12" t="s">
        <v>2</v>
      </c>
      <c r="B3" s="13" t="s">
        <v>3</v>
      </c>
      <c r="C3" s="14" t="s">
        <v>4</v>
      </c>
      <c r="D3" s="7"/>
      <c r="E3" s="14" t="s">
        <v>5</v>
      </c>
      <c r="F3" s="7"/>
      <c r="G3" s="10"/>
      <c r="H3" s="9"/>
      <c r="I3" s="14" t="s">
        <v>6</v>
      </c>
      <c r="J3" s="7"/>
      <c r="K3" s="9"/>
      <c r="L3" s="9"/>
      <c r="M3" s="14" t="s">
        <v>7</v>
      </c>
      <c r="N3" s="7"/>
      <c r="O3" s="9"/>
      <c r="P3" s="9"/>
      <c r="Q3" s="14" t="s">
        <v>8</v>
      </c>
      <c r="R3" s="7"/>
      <c r="S3" s="9"/>
      <c r="T3" s="9"/>
      <c r="U3" s="16" t="s">
        <v>9</v>
      </c>
      <c r="V3" s="7"/>
      <c r="W3" s="9"/>
      <c r="X3" s="9"/>
      <c r="Y3" s="16" t="s">
        <v>10</v>
      </c>
      <c r="Z3" s="7"/>
      <c r="AA3" s="9"/>
      <c r="AB3" s="9"/>
      <c r="AC3" s="16" t="s">
        <v>11</v>
      </c>
      <c r="AD3" s="7"/>
      <c r="AE3" s="9"/>
      <c r="AF3" s="9"/>
      <c r="AG3" s="101" t="s">
        <v>12</v>
      </c>
      <c r="AH3" s="54"/>
      <c r="AI3" s="54"/>
      <c r="AJ3" s="7"/>
      <c r="AK3" s="19" t="s">
        <v>13</v>
      </c>
      <c r="AL3" s="20"/>
      <c r="AM3" s="20"/>
      <c r="AN3" s="2"/>
    </row>
    <row r="4">
      <c r="A4" s="21"/>
      <c r="B4" s="9"/>
      <c r="C4" s="22" t="s">
        <v>14</v>
      </c>
      <c r="D4" s="23" t="s">
        <v>15</v>
      </c>
      <c r="E4" s="22" t="s">
        <v>14</v>
      </c>
      <c r="F4" s="23" t="s">
        <v>15</v>
      </c>
      <c r="G4" s="24" t="s">
        <v>16</v>
      </c>
      <c r="H4" s="24" t="s">
        <v>17</v>
      </c>
      <c r="I4" s="22" t="s">
        <v>14</v>
      </c>
      <c r="J4" s="23" t="s">
        <v>15</v>
      </c>
      <c r="K4" s="24" t="s">
        <v>16</v>
      </c>
      <c r="L4" s="24" t="s">
        <v>17</v>
      </c>
      <c r="M4" s="22" t="s">
        <v>14</v>
      </c>
      <c r="N4" s="23" t="s">
        <v>15</v>
      </c>
      <c r="O4" s="24" t="s">
        <v>16</v>
      </c>
      <c r="P4" s="24" t="s">
        <v>17</v>
      </c>
      <c r="Q4" s="22" t="s">
        <v>14</v>
      </c>
      <c r="R4" s="23" t="s">
        <v>15</v>
      </c>
      <c r="S4" s="24" t="s">
        <v>16</v>
      </c>
      <c r="T4" s="24" t="s">
        <v>17</v>
      </c>
      <c r="U4" s="22" t="s">
        <v>14</v>
      </c>
      <c r="V4" s="23" t="s">
        <v>15</v>
      </c>
      <c r="W4" s="26" t="s">
        <v>16</v>
      </c>
      <c r="X4" s="26" t="s">
        <v>17</v>
      </c>
      <c r="Y4" s="22" t="s">
        <v>14</v>
      </c>
      <c r="Z4" s="23" t="s">
        <v>15</v>
      </c>
      <c r="AA4" s="26" t="s">
        <v>16</v>
      </c>
      <c r="AB4" s="26" t="s">
        <v>17</v>
      </c>
      <c r="AC4" s="22" t="s">
        <v>14</v>
      </c>
      <c r="AD4" s="23" t="s">
        <v>15</v>
      </c>
      <c r="AE4" s="26" t="s">
        <v>16</v>
      </c>
      <c r="AF4" s="26" t="s">
        <v>17</v>
      </c>
      <c r="AG4" s="22" t="s">
        <v>14</v>
      </c>
      <c r="AH4" s="23" t="s">
        <v>15</v>
      </c>
      <c r="AI4" s="26" t="s">
        <v>16</v>
      </c>
      <c r="AJ4" s="26" t="s">
        <v>17</v>
      </c>
      <c r="AK4" s="27" t="s">
        <v>14</v>
      </c>
      <c r="AL4" s="28" t="s">
        <v>15</v>
      </c>
      <c r="AM4" s="29" t="s">
        <v>16</v>
      </c>
      <c r="AN4" s="29" t="s">
        <v>17</v>
      </c>
    </row>
    <row r="5">
      <c r="A5" s="91"/>
      <c r="B5" s="92" t="s">
        <v>18</v>
      </c>
      <c r="C5" s="31">
        <v>13.0</v>
      </c>
      <c r="D5" s="31">
        <v>19.0</v>
      </c>
      <c r="E5" s="31">
        <v>8.0</v>
      </c>
      <c r="F5" s="31">
        <v>12.0</v>
      </c>
      <c r="G5" s="31">
        <f t="shared" ref="G5:G26" si="1">C5+E5</f>
        <v>21</v>
      </c>
      <c r="H5" s="31">
        <f t="shared" ref="H5:H35" si="2">G5/21*100</f>
        <v>100</v>
      </c>
      <c r="I5" s="31">
        <v>18.0</v>
      </c>
      <c r="J5" s="31">
        <v>19.0</v>
      </c>
      <c r="K5" s="31">
        <f t="shared" ref="K5:K35" si="3">G5+I5</f>
        <v>39</v>
      </c>
      <c r="L5" s="31">
        <f t="shared" ref="L5:L35" si="4">K5/39*100</f>
        <v>100</v>
      </c>
      <c r="M5" s="31">
        <v>15.0</v>
      </c>
      <c r="N5" s="31">
        <v>16.0</v>
      </c>
      <c r="O5" s="31">
        <f t="shared" ref="O5:O35" si="5">K5+M5</f>
        <v>54</v>
      </c>
      <c r="P5" s="31">
        <f t="shared" ref="P5:P35" si="6">O5/54*100</f>
        <v>100</v>
      </c>
      <c r="Q5" s="32">
        <v>17.0</v>
      </c>
      <c r="R5" s="32">
        <v>17.0</v>
      </c>
      <c r="S5" s="32">
        <v>71.0</v>
      </c>
      <c r="T5" s="32">
        <f t="shared" ref="T5:T35" si="7">S5/71*100</f>
        <v>100</v>
      </c>
      <c r="U5" s="31">
        <v>18.0</v>
      </c>
      <c r="V5" s="31">
        <v>18.0</v>
      </c>
      <c r="W5" s="31">
        <f t="shared" ref="W5:W35" si="8">S5+U5</f>
        <v>89</v>
      </c>
      <c r="X5" s="31">
        <f t="shared" ref="X5:X35" si="9">W5/89*100</f>
        <v>100</v>
      </c>
      <c r="Y5" s="35">
        <v>33.0</v>
      </c>
      <c r="Z5" s="9"/>
      <c r="AA5" s="15">
        <f t="shared" ref="AA5:AA35" si="10">W5+Y5</f>
        <v>122</v>
      </c>
      <c r="AB5" s="9">
        <f t="shared" ref="AB5:AB35" si="11">AA5/122*100</f>
        <v>100</v>
      </c>
      <c r="AC5" s="39">
        <v>15.0</v>
      </c>
      <c r="AD5" s="39">
        <v>14.0</v>
      </c>
      <c r="AE5" s="15">
        <f t="shared" ref="AE5:AE35" si="12">AA5+AC5</f>
        <v>137</v>
      </c>
      <c r="AF5" s="9">
        <f t="shared" ref="AF5:AF35" si="13">AE5/137*100</f>
        <v>100</v>
      </c>
      <c r="AG5" s="36">
        <v>13.0</v>
      </c>
      <c r="AH5" s="36">
        <v>12.0</v>
      </c>
      <c r="AI5" s="40">
        <f t="shared" ref="AI5:AI35" si="14">AE5+AG5</f>
        <v>150</v>
      </c>
      <c r="AJ5" s="18">
        <f t="shared" ref="AJ5:AJ35" si="15">AI5/150*100</f>
        <v>100</v>
      </c>
      <c r="AK5" s="36">
        <v>10.0</v>
      </c>
      <c r="AL5" s="36">
        <v>10.0</v>
      </c>
      <c r="AM5" s="40">
        <f t="shared" ref="AM5:AM35" si="16">AI5+AK5</f>
        <v>160</v>
      </c>
      <c r="AN5" s="18">
        <f t="shared" ref="AN5:AN35" si="17">AM5/160*100</f>
        <v>100</v>
      </c>
    </row>
    <row r="6">
      <c r="A6" s="41">
        <v>1.0</v>
      </c>
      <c r="B6" s="42" t="s">
        <v>19</v>
      </c>
      <c r="C6" s="31">
        <v>11.0</v>
      </c>
      <c r="D6" s="9"/>
      <c r="E6" s="31">
        <v>8.0</v>
      </c>
      <c r="F6" s="31">
        <v>11.0</v>
      </c>
      <c r="G6" s="31">
        <f t="shared" si="1"/>
        <v>19</v>
      </c>
      <c r="H6" s="31">
        <f t="shared" si="2"/>
        <v>90.47619048</v>
      </c>
      <c r="I6" s="31">
        <v>14.0</v>
      </c>
      <c r="J6" s="9"/>
      <c r="K6" s="31">
        <f t="shared" si="3"/>
        <v>33</v>
      </c>
      <c r="L6" s="31">
        <f t="shared" si="4"/>
        <v>84.61538462</v>
      </c>
      <c r="M6" s="31">
        <v>14.0</v>
      </c>
      <c r="N6" s="9"/>
      <c r="O6" s="31">
        <f t="shared" si="5"/>
        <v>47</v>
      </c>
      <c r="P6" s="31">
        <f t="shared" si="6"/>
        <v>87.03703704</v>
      </c>
      <c r="Q6" s="32">
        <v>14.0</v>
      </c>
      <c r="R6" s="50"/>
      <c r="S6" s="32">
        <v>61.0</v>
      </c>
      <c r="T6" s="32">
        <f t="shared" si="7"/>
        <v>85.91549296</v>
      </c>
      <c r="U6" s="31">
        <v>15.0</v>
      </c>
      <c r="V6" s="31">
        <v>16.0</v>
      </c>
      <c r="W6" s="31">
        <f t="shared" si="8"/>
        <v>76</v>
      </c>
      <c r="X6" s="31">
        <f t="shared" si="9"/>
        <v>85.39325843</v>
      </c>
      <c r="Y6" s="35">
        <v>30.0</v>
      </c>
      <c r="Z6" s="46"/>
      <c r="AA6" s="15">
        <f t="shared" si="10"/>
        <v>106</v>
      </c>
      <c r="AB6" s="9">
        <f t="shared" si="11"/>
        <v>86.8852459</v>
      </c>
      <c r="AC6" s="45">
        <v>13.0</v>
      </c>
      <c r="AD6" s="46"/>
      <c r="AE6" s="15">
        <f t="shared" si="12"/>
        <v>119</v>
      </c>
      <c r="AF6" s="9">
        <f t="shared" si="13"/>
        <v>86.86131387</v>
      </c>
      <c r="AG6" s="36">
        <v>13.0</v>
      </c>
      <c r="AH6" s="18"/>
      <c r="AI6" s="40">
        <f t="shared" si="14"/>
        <v>132</v>
      </c>
      <c r="AJ6" s="18">
        <f t="shared" si="15"/>
        <v>88</v>
      </c>
      <c r="AK6" s="36">
        <v>10.0</v>
      </c>
      <c r="AL6" s="36">
        <v>10.0</v>
      </c>
      <c r="AM6" s="40">
        <f t="shared" si="16"/>
        <v>142</v>
      </c>
      <c r="AN6" s="18">
        <f t="shared" si="17"/>
        <v>88.75</v>
      </c>
    </row>
    <row r="7">
      <c r="A7" s="41">
        <v>2.0</v>
      </c>
      <c r="B7" s="42" t="s">
        <v>20</v>
      </c>
      <c r="C7" s="31">
        <v>9.0</v>
      </c>
      <c r="D7" s="9"/>
      <c r="E7" s="31">
        <v>8.0</v>
      </c>
      <c r="F7" s="31">
        <v>12.0</v>
      </c>
      <c r="G7" s="31">
        <f t="shared" si="1"/>
        <v>17</v>
      </c>
      <c r="H7" s="31">
        <f t="shared" si="2"/>
        <v>80.95238095</v>
      </c>
      <c r="I7" s="31">
        <v>18.0</v>
      </c>
      <c r="J7" s="9"/>
      <c r="K7" s="31">
        <f t="shared" si="3"/>
        <v>35</v>
      </c>
      <c r="L7" s="31">
        <f t="shared" si="4"/>
        <v>89.74358974</v>
      </c>
      <c r="M7" s="31">
        <v>13.0</v>
      </c>
      <c r="N7" s="9"/>
      <c r="O7" s="31">
        <f t="shared" si="5"/>
        <v>48</v>
      </c>
      <c r="P7" s="31">
        <f t="shared" si="6"/>
        <v>88.88888889</v>
      </c>
      <c r="Q7" s="32">
        <v>14.0</v>
      </c>
      <c r="R7" s="50"/>
      <c r="S7" s="32">
        <v>62.0</v>
      </c>
      <c r="T7" s="32">
        <f t="shared" si="7"/>
        <v>87.32394366</v>
      </c>
      <c r="U7" s="31">
        <v>18.0</v>
      </c>
      <c r="V7" s="31">
        <v>18.0</v>
      </c>
      <c r="W7" s="31">
        <f t="shared" si="8"/>
        <v>80</v>
      </c>
      <c r="X7" s="31">
        <f t="shared" si="9"/>
        <v>89.88764045</v>
      </c>
      <c r="Y7" s="35">
        <v>33.0</v>
      </c>
      <c r="Z7" s="46"/>
      <c r="AA7" s="15">
        <f t="shared" si="10"/>
        <v>113</v>
      </c>
      <c r="AB7" s="9">
        <f t="shared" si="11"/>
        <v>92.62295082</v>
      </c>
      <c r="AC7" s="45">
        <v>14.0</v>
      </c>
      <c r="AD7" s="46"/>
      <c r="AE7" s="15">
        <f t="shared" si="12"/>
        <v>127</v>
      </c>
      <c r="AF7" s="9">
        <f t="shared" si="13"/>
        <v>92.70072993</v>
      </c>
      <c r="AG7" s="36">
        <v>12.0</v>
      </c>
      <c r="AH7" s="18"/>
      <c r="AI7" s="40">
        <f t="shared" si="14"/>
        <v>139</v>
      </c>
      <c r="AJ7" s="18">
        <f t="shared" si="15"/>
        <v>92.66666667</v>
      </c>
      <c r="AK7" s="36">
        <v>7.0</v>
      </c>
      <c r="AL7" s="36">
        <v>8.0</v>
      </c>
      <c r="AM7" s="40">
        <f t="shared" si="16"/>
        <v>146</v>
      </c>
      <c r="AN7" s="18">
        <f t="shared" si="17"/>
        <v>91.25</v>
      </c>
    </row>
    <row r="8">
      <c r="A8" s="41">
        <v>3.0</v>
      </c>
      <c r="B8" s="42" t="s">
        <v>21</v>
      </c>
      <c r="C8" s="31">
        <v>11.0</v>
      </c>
      <c r="D8" s="9"/>
      <c r="E8" s="31">
        <v>8.0</v>
      </c>
      <c r="F8" s="31">
        <v>12.0</v>
      </c>
      <c r="G8" s="31">
        <f t="shared" si="1"/>
        <v>19</v>
      </c>
      <c r="H8" s="31">
        <f t="shared" si="2"/>
        <v>90.47619048</v>
      </c>
      <c r="I8" s="31">
        <v>15.0</v>
      </c>
      <c r="J8" s="9"/>
      <c r="K8" s="31">
        <f t="shared" si="3"/>
        <v>34</v>
      </c>
      <c r="L8" s="31">
        <f t="shared" si="4"/>
        <v>87.17948718</v>
      </c>
      <c r="M8" s="31">
        <v>15.0</v>
      </c>
      <c r="N8" s="9"/>
      <c r="O8" s="31">
        <f t="shared" si="5"/>
        <v>49</v>
      </c>
      <c r="P8" s="31">
        <f t="shared" si="6"/>
        <v>90.74074074</v>
      </c>
      <c r="Q8" s="32">
        <v>16.0</v>
      </c>
      <c r="R8" s="50"/>
      <c r="S8" s="32">
        <v>65.0</v>
      </c>
      <c r="T8" s="32">
        <f t="shared" si="7"/>
        <v>91.54929577</v>
      </c>
      <c r="U8" s="31">
        <v>17.0</v>
      </c>
      <c r="V8" s="31">
        <v>16.0</v>
      </c>
      <c r="W8" s="31">
        <f t="shared" si="8"/>
        <v>82</v>
      </c>
      <c r="X8" s="31">
        <f t="shared" si="9"/>
        <v>92.13483146</v>
      </c>
      <c r="Y8" s="35">
        <v>31.0</v>
      </c>
      <c r="Z8" s="46"/>
      <c r="AA8" s="15">
        <f t="shared" si="10"/>
        <v>113</v>
      </c>
      <c r="AB8" s="9">
        <f t="shared" si="11"/>
        <v>92.62295082</v>
      </c>
      <c r="AC8" s="45">
        <v>10.0</v>
      </c>
      <c r="AD8" s="46"/>
      <c r="AE8" s="15">
        <f t="shared" si="12"/>
        <v>123</v>
      </c>
      <c r="AF8" s="9">
        <f t="shared" si="13"/>
        <v>89.7810219</v>
      </c>
      <c r="AG8" s="36">
        <v>13.0</v>
      </c>
      <c r="AH8" s="18"/>
      <c r="AI8" s="40">
        <f t="shared" si="14"/>
        <v>136</v>
      </c>
      <c r="AJ8" s="18">
        <f t="shared" si="15"/>
        <v>90.66666667</v>
      </c>
      <c r="AK8" s="36">
        <v>10.0</v>
      </c>
      <c r="AL8" s="36">
        <v>10.0</v>
      </c>
      <c r="AM8" s="40">
        <f t="shared" si="16"/>
        <v>146</v>
      </c>
      <c r="AN8" s="18">
        <f t="shared" si="17"/>
        <v>91.25</v>
      </c>
    </row>
    <row r="9">
      <c r="A9" s="41">
        <v>4.0</v>
      </c>
      <c r="B9" s="42" t="s">
        <v>22</v>
      </c>
      <c r="C9" s="31">
        <v>1.0</v>
      </c>
      <c r="D9" s="9"/>
      <c r="E9" s="31">
        <v>8.0</v>
      </c>
      <c r="F9" s="31">
        <v>11.0</v>
      </c>
      <c r="G9" s="31">
        <f t="shared" si="1"/>
        <v>9</v>
      </c>
      <c r="H9" s="47">
        <f t="shared" si="2"/>
        <v>42.85714286</v>
      </c>
      <c r="I9" s="31">
        <v>18.0</v>
      </c>
      <c r="J9" s="9"/>
      <c r="K9" s="31">
        <f t="shared" si="3"/>
        <v>27</v>
      </c>
      <c r="L9" s="47">
        <f t="shared" si="4"/>
        <v>69.23076923</v>
      </c>
      <c r="M9" s="31">
        <v>15.0</v>
      </c>
      <c r="N9" s="9"/>
      <c r="O9" s="31">
        <f t="shared" si="5"/>
        <v>42</v>
      </c>
      <c r="P9" s="31">
        <f t="shared" si="6"/>
        <v>77.77777778</v>
      </c>
      <c r="Q9" s="32">
        <v>15.0</v>
      </c>
      <c r="R9" s="50"/>
      <c r="S9" s="32">
        <v>57.0</v>
      </c>
      <c r="T9" s="32">
        <f t="shared" si="7"/>
        <v>80.28169014</v>
      </c>
      <c r="U9" s="31">
        <v>14.0</v>
      </c>
      <c r="V9" s="31">
        <v>14.0</v>
      </c>
      <c r="W9" s="31">
        <f t="shared" si="8"/>
        <v>71</v>
      </c>
      <c r="X9" s="31">
        <f t="shared" si="9"/>
        <v>79.7752809</v>
      </c>
      <c r="Y9" s="35">
        <v>30.0</v>
      </c>
      <c r="Z9" s="46"/>
      <c r="AA9" s="15">
        <f t="shared" si="10"/>
        <v>101</v>
      </c>
      <c r="AB9" s="9">
        <f t="shared" si="11"/>
        <v>82.78688525</v>
      </c>
      <c r="AC9" s="45">
        <v>11.0</v>
      </c>
      <c r="AD9" s="46"/>
      <c r="AE9" s="15">
        <f t="shared" si="12"/>
        <v>112</v>
      </c>
      <c r="AF9" s="9">
        <f t="shared" si="13"/>
        <v>81.75182482</v>
      </c>
      <c r="AG9" s="36">
        <v>12.0</v>
      </c>
      <c r="AH9" s="18"/>
      <c r="AI9" s="40">
        <f t="shared" si="14"/>
        <v>124</v>
      </c>
      <c r="AJ9" s="18">
        <f t="shared" si="15"/>
        <v>82.66666667</v>
      </c>
      <c r="AK9" s="36">
        <v>10.0</v>
      </c>
      <c r="AL9" s="36">
        <v>10.0</v>
      </c>
      <c r="AM9" s="40">
        <f t="shared" si="16"/>
        <v>134</v>
      </c>
      <c r="AN9" s="18">
        <f t="shared" si="17"/>
        <v>83.75</v>
      </c>
    </row>
    <row r="10">
      <c r="A10" s="41">
        <v>5.0</v>
      </c>
      <c r="B10" s="42" t="s">
        <v>23</v>
      </c>
      <c r="C10" s="31">
        <v>3.0</v>
      </c>
      <c r="D10" s="9"/>
      <c r="E10" s="31">
        <v>6.0</v>
      </c>
      <c r="F10" s="31">
        <v>8.0</v>
      </c>
      <c r="G10" s="31">
        <f t="shared" si="1"/>
        <v>9</v>
      </c>
      <c r="H10" s="47">
        <f t="shared" si="2"/>
        <v>42.85714286</v>
      </c>
      <c r="I10" s="31">
        <v>17.0</v>
      </c>
      <c r="J10" s="9"/>
      <c r="K10" s="31">
        <f t="shared" si="3"/>
        <v>26</v>
      </c>
      <c r="L10" s="47">
        <f t="shared" si="4"/>
        <v>66.66666667</v>
      </c>
      <c r="M10" s="31">
        <v>15.0</v>
      </c>
      <c r="N10" s="9"/>
      <c r="O10" s="31">
        <f t="shared" si="5"/>
        <v>41</v>
      </c>
      <c r="P10" s="31">
        <f t="shared" si="6"/>
        <v>75.92592593</v>
      </c>
      <c r="Q10" s="32">
        <v>13.0</v>
      </c>
      <c r="R10" s="50"/>
      <c r="S10" s="32">
        <v>54.0</v>
      </c>
      <c r="T10" s="32">
        <f t="shared" si="7"/>
        <v>76.05633803</v>
      </c>
      <c r="U10" s="31">
        <v>18.0</v>
      </c>
      <c r="V10" s="31">
        <v>18.0</v>
      </c>
      <c r="W10" s="31">
        <f t="shared" si="8"/>
        <v>72</v>
      </c>
      <c r="X10" s="31">
        <f t="shared" si="9"/>
        <v>80.8988764</v>
      </c>
      <c r="Y10" s="35">
        <v>31.0</v>
      </c>
      <c r="Z10" s="46"/>
      <c r="AA10" s="15">
        <f t="shared" si="10"/>
        <v>103</v>
      </c>
      <c r="AB10" s="9">
        <f t="shared" si="11"/>
        <v>84.42622951</v>
      </c>
      <c r="AC10" s="45">
        <v>13.0</v>
      </c>
      <c r="AD10" s="46"/>
      <c r="AE10" s="15">
        <f t="shared" si="12"/>
        <v>116</v>
      </c>
      <c r="AF10" s="9">
        <f t="shared" si="13"/>
        <v>84.67153285</v>
      </c>
      <c r="AG10" s="36">
        <v>12.0</v>
      </c>
      <c r="AH10" s="18"/>
      <c r="AI10" s="40">
        <f t="shared" si="14"/>
        <v>128</v>
      </c>
      <c r="AJ10" s="18">
        <f t="shared" si="15"/>
        <v>85.33333333</v>
      </c>
      <c r="AK10" s="36">
        <v>9.0</v>
      </c>
      <c r="AL10" s="36">
        <v>10.0</v>
      </c>
      <c r="AM10" s="40">
        <f t="shared" si="16"/>
        <v>137</v>
      </c>
      <c r="AN10" s="18">
        <f t="shared" si="17"/>
        <v>85.625</v>
      </c>
    </row>
    <row r="11">
      <c r="A11" s="41">
        <v>6.0</v>
      </c>
      <c r="B11" s="42" t="s">
        <v>24</v>
      </c>
      <c r="C11" s="31">
        <v>9.0</v>
      </c>
      <c r="D11" s="9"/>
      <c r="E11" s="31">
        <v>6.0</v>
      </c>
      <c r="F11" s="31">
        <v>10.0</v>
      </c>
      <c r="G11" s="31">
        <f t="shared" si="1"/>
        <v>15</v>
      </c>
      <c r="H11" s="47">
        <f t="shared" si="2"/>
        <v>71.42857143</v>
      </c>
      <c r="I11" s="31">
        <v>17.0</v>
      </c>
      <c r="J11" s="9"/>
      <c r="K11" s="31">
        <f t="shared" si="3"/>
        <v>32</v>
      </c>
      <c r="L11" s="31">
        <f t="shared" si="4"/>
        <v>82.05128205</v>
      </c>
      <c r="M11" s="31">
        <v>14.0</v>
      </c>
      <c r="N11" s="9"/>
      <c r="O11" s="31">
        <f t="shared" si="5"/>
        <v>46</v>
      </c>
      <c r="P11" s="31">
        <f t="shared" si="6"/>
        <v>85.18518519</v>
      </c>
      <c r="Q11" s="32">
        <v>11.0</v>
      </c>
      <c r="R11" s="50"/>
      <c r="S11" s="32">
        <v>57.0</v>
      </c>
      <c r="T11" s="32">
        <f t="shared" si="7"/>
        <v>80.28169014</v>
      </c>
      <c r="U11" s="31">
        <v>15.0</v>
      </c>
      <c r="V11" s="31">
        <v>16.0</v>
      </c>
      <c r="W11" s="31">
        <f t="shared" si="8"/>
        <v>72</v>
      </c>
      <c r="X11" s="31">
        <f t="shared" si="9"/>
        <v>80.8988764</v>
      </c>
      <c r="Y11" s="35">
        <v>33.0</v>
      </c>
      <c r="Z11" s="46"/>
      <c r="AA11" s="15">
        <f t="shared" si="10"/>
        <v>105</v>
      </c>
      <c r="AB11" s="9">
        <f t="shared" si="11"/>
        <v>86.06557377</v>
      </c>
      <c r="AC11" s="45">
        <v>14.0</v>
      </c>
      <c r="AD11" s="46"/>
      <c r="AE11" s="15">
        <f t="shared" si="12"/>
        <v>119</v>
      </c>
      <c r="AF11" s="9">
        <f t="shared" si="13"/>
        <v>86.86131387</v>
      </c>
      <c r="AG11" s="36">
        <v>13.0</v>
      </c>
      <c r="AH11" s="18"/>
      <c r="AI11" s="40">
        <f t="shared" si="14"/>
        <v>132</v>
      </c>
      <c r="AJ11" s="18">
        <f t="shared" si="15"/>
        <v>88</v>
      </c>
      <c r="AK11" s="36">
        <v>9.0</v>
      </c>
      <c r="AL11" s="36">
        <v>10.0</v>
      </c>
      <c r="AM11" s="40">
        <f t="shared" si="16"/>
        <v>141</v>
      </c>
      <c r="AN11" s="18">
        <f t="shared" si="17"/>
        <v>88.125</v>
      </c>
    </row>
    <row r="12">
      <c r="A12" s="41">
        <v>7.0</v>
      </c>
      <c r="B12" s="42" t="s">
        <v>25</v>
      </c>
      <c r="C12" s="31">
        <v>11.0</v>
      </c>
      <c r="D12" s="9"/>
      <c r="E12" s="31">
        <v>5.0</v>
      </c>
      <c r="F12" s="31">
        <v>11.0</v>
      </c>
      <c r="G12" s="31">
        <f t="shared" si="1"/>
        <v>16</v>
      </c>
      <c r="H12" s="31">
        <f t="shared" si="2"/>
        <v>76.19047619</v>
      </c>
      <c r="I12" s="31">
        <v>16.0</v>
      </c>
      <c r="J12" s="9"/>
      <c r="K12" s="31">
        <f t="shared" si="3"/>
        <v>32</v>
      </c>
      <c r="L12" s="31">
        <f t="shared" si="4"/>
        <v>82.05128205</v>
      </c>
      <c r="M12" s="31">
        <v>14.0</v>
      </c>
      <c r="N12" s="9"/>
      <c r="O12" s="31">
        <f t="shared" si="5"/>
        <v>46</v>
      </c>
      <c r="P12" s="31">
        <f t="shared" si="6"/>
        <v>85.18518519</v>
      </c>
      <c r="Q12" s="32">
        <v>16.0</v>
      </c>
      <c r="R12" s="50"/>
      <c r="S12" s="32">
        <v>62.0</v>
      </c>
      <c r="T12" s="32">
        <f t="shared" si="7"/>
        <v>87.32394366</v>
      </c>
      <c r="U12" s="31">
        <v>17.0</v>
      </c>
      <c r="V12" s="31">
        <v>17.0</v>
      </c>
      <c r="W12" s="31">
        <f t="shared" si="8"/>
        <v>79</v>
      </c>
      <c r="X12" s="31">
        <f t="shared" si="9"/>
        <v>88.76404494</v>
      </c>
      <c r="Y12" s="35">
        <v>31.0</v>
      </c>
      <c r="Z12" s="46"/>
      <c r="AA12" s="15">
        <f t="shared" si="10"/>
        <v>110</v>
      </c>
      <c r="AB12" s="9">
        <f t="shared" si="11"/>
        <v>90.16393443</v>
      </c>
      <c r="AC12" s="45">
        <v>14.0</v>
      </c>
      <c r="AD12" s="46"/>
      <c r="AE12" s="15">
        <f t="shared" si="12"/>
        <v>124</v>
      </c>
      <c r="AF12" s="9">
        <f t="shared" si="13"/>
        <v>90.51094891</v>
      </c>
      <c r="AG12" s="36">
        <v>13.0</v>
      </c>
      <c r="AH12" s="18"/>
      <c r="AI12" s="40">
        <f t="shared" si="14"/>
        <v>137</v>
      </c>
      <c r="AJ12" s="18">
        <f t="shared" si="15"/>
        <v>91.33333333</v>
      </c>
      <c r="AK12" s="36">
        <v>8.0</v>
      </c>
      <c r="AL12" s="18"/>
      <c r="AM12" s="40">
        <f t="shared" si="16"/>
        <v>145</v>
      </c>
      <c r="AN12" s="18">
        <f t="shared" si="17"/>
        <v>90.625</v>
      </c>
    </row>
    <row r="13">
      <c r="A13" s="41">
        <v>8.0</v>
      </c>
      <c r="B13" s="42" t="s">
        <v>26</v>
      </c>
      <c r="C13" s="31">
        <v>9.0</v>
      </c>
      <c r="D13" s="31">
        <v>14.0</v>
      </c>
      <c r="E13" s="31">
        <v>8.0</v>
      </c>
      <c r="F13" s="9"/>
      <c r="G13" s="31">
        <f t="shared" si="1"/>
        <v>17</v>
      </c>
      <c r="H13" s="31">
        <f t="shared" si="2"/>
        <v>80.95238095</v>
      </c>
      <c r="I13" s="31">
        <v>18.0</v>
      </c>
      <c r="J13" s="9"/>
      <c r="K13" s="31">
        <f t="shared" si="3"/>
        <v>35</v>
      </c>
      <c r="L13" s="31">
        <f t="shared" si="4"/>
        <v>89.74358974</v>
      </c>
      <c r="M13" s="31">
        <v>15.0</v>
      </c>
      <c r="N13" s="9"/>
      <c r="O13" s="31">
        <f t="shared" si="5"/>
        <v>50</v>
      </c>
      <c r="P13" s="31">
        <f t="shared" si="6"/>
        <v>92.59259259</v>
      </c>
      <c r="Q13" s="32">
        <v>16.0</v>
      </c>
      <c r="R13" s="32">
        <v>16.0</v>
      </c>
      <c r="S13" s="32">
        <v>66.0</v>
      </c>
      <c r="T13" s="32">
        <f t="shared" si="7"/>
        <v>92.95774648</v>
      </c>
      <c r="U13" s="31">
        <v>18.0</v>
      </c>
      <c r="V13" s="9"/>
      <c r="W13" s="31">
        <f t="shared" si="8"/>
        <v>84</v>
      </c>
      <c r="X13" s="31">
        <f t="shared" si="9"/>
        <v>94.38202247</v>
      </c>
      <c r="Y13" s="35">
        <v>32.0</v>
      </c>
      <c r="Z13" s="46"/>
      <c r="AA13" s="15">
        <f t="shared" si="10"/>
        <v>116</v>
      </c>
      <c r="AB13" s="9">
        <f t="shared" si="11"/>
        <v>95.08196721</v>
      </c>
      <c r="AC13" s="45">
        <v>14.0</v>
      </c>
      <c r="AD13" s="46"/>
      <c r="AE13" s="15">
        <f t="shared" si="12"/>
        <v>130</v>
      </c>
      <c r="AF13" s="9">
        <f t="shared" si="13"/>
        <v>94.89051095</v>
      </c>
      <c r="AG13" s="36">
        <v>13.0</v>
      </c>
      <c r="AH13" s="36">
        <v>12.0</v>
      </c>
      <c r="AI13" s="40">
        <f t="shared" si="14"/>
        <v>143</v>
      </c>
      <c r="AJ13" s="18">
        <f t="shared" si="15"/>
        <v>95.33333333</v>
      </c>
      <c r="AK13" s="36">
        <v>9.0</v>
      </c>
      <c r="AL13" s="18"/>
      <c r="AM13" s="40">
        <f t="shared" si="16"/>
        <v>152</v>
      </c>
      <c r="AN13" s="18">
        <f t="shared" si="17"/>
        <v>95</v>
      </c>
    </row>
    <row r="14">
      <c r="A14" s="41">
        <v>9.0</v>
      </c>
      <c r="B14" s="42" t="s">
        <v>27</v>
      </c>
      <c r="C14" s="31">
        <v>12.0</v>
      </c>
      <c r="D14" s="31">
        <v>18.0</v>
      </c>
      <c r="E14" s="31">
        <v>6.0</v>
      </c>
      <c r="F14" s="9"/>
      <c r="G14" s="31">
        <f t="shared" si="1"/>
        <v>18</v>
      </c>
      <c r="H14" s="31">
        <f t="shared" si="2"/>
        <v>85.71428571</v>
      </c>
      <c r="I14" s="31">
        <v>13.0</v>
      </c>
      <c r="J14" s="9"/>
      <c r="K14" s="31">
        <f t="shared" si="3"/>
        <v>31</v>
      </c>
      <c r="L14" s="31">
        <f t="shared" si="4"/>
        <v>79.48717949</v>
      </c>
      <c r="M14" s="31">
        <v>14.0</v>
      </c>
      <c r="N14" s="9"/>
      <c r="O14" s="31">
        <f t="shared" si="5"/>
        <v>45</v>
      </c>
      <c r="P14" s="31">
        <f t="shared" si="6"/>
        <v>83.33333333</v>
      </c>
      <c r="Q14" s="32">
        <v>16.0</v>
      </c>
      <c r="R14" s="32">
        <v>16.0</v>
      </c>
      <c r="S14" s="32">
        <v>51.0</v>
      </c>
      <c r="T14" s="47">
        <f t="shared" si="7"/>
        <v>71.83098592</v>
      </c>
      <c r="U14" s="31">
        <v>14.0</v>
      </c>
      <c r="V14" s="9"/>
      <c r="W14" s="31">
        <f t="shared" si="8"/>
        <v>65</v>
      </c>
      <c r="X14" s="47">
        <f t="shared" si="9"/>
        <v>73.03370787</v>
      </c>
      <c r="Y14" s="35">
        <v>27.0</v>
      </c>
      <c r="Z14" s="46"/>
      <c r="AA14" s="15">
        <f t="shared" si="10"/>
        <v>92</v>
      </c>
      <c r="AB14" s="9">
        <f t="shared" si="11"/>
        <v>75.40983607</v>
      </c>
      <c r="AC14" s="45">
        <v>15.0</v>
      </c>
      <c r="AD14" s="46"/>
      <c r="AE14" s="15">
        <f t="shared" si="12"/>
        <v>107</v>
      </c>
      <c r="AF14" s="9">
        <f t="shared" si="13"/>
        <v>78.10218978</v>
      </c>
      <c r="AG14" s="36">
        <v>13.0</v>
      </c>
      <c r="AH14" s="36">
        <v>12.0</v>
      </c>
      <c r="AI14" s="40">
        <f t="shared" si="14"/>
        <v>120</v>
      </c>
      <c r="AJ14" s="18">
        <f t="shared" si="15"/>
        <v>80</v>
      </c>
      <c r="AK14" s="36">
        <v>10.0</v>
      </c>
      <c r="AL14" s="18"/>
      <c r="AM14" s="40">
        <f t="shared" si="16"/>
        <v>130</v>
      </c>
      <c r="AN14" s="18">
        <f t="shared" si="17"/>
        <v>81.25</v>
      </c>
    </row>
    <row r="15">
      <c r="A15" s="41">
        <v>10.0</v>
      </c>
      <c r="B15" s="42" t="s">
        <v>28</v>
      </c>
      <c r="C15" s="31">
        <v>9.0</v>
      </c>
      <c r="D15" s="31">
        <v>15.0</v>
      </c>
      <c r="E15" s="31">
        <v>6.0</v>
      </c>
      <c r="F15" s="9"/>
      <c r="G15" s="31">
        <f t="shared" si="1"/>
        <v>15</v>
      </c>
      <c r="H15" s="47">
        <f t="shared" si="2"/>
        <v>71.42857143</v>
      </c>
      <c r="I15" s="31">
        <v>17.0</v>
      </c>
      <c r="J15" s="9"/>
      <c r="K15" s="31">
        <f t="shared" si="3"/>
        <v>32</v>
      </c>
      <c r="L15" s="31">
        <f t="shared" si="4"/>
        <v>82.05128205</v>
      </c>
      <c r="M15" s="31">
        <v>14.0</v>
      </c>
      <c r="N15" s="9"/>
      <c r="O15" s="31">
        <f t="shared" si="5"/>
        <v>46</v>
      </c>
      <c r="P15" s="31">
        <f t="shared" si="6"/>
        <v>85.18518519</v>
      </c>
      <c r="Q15" s="32">
        <v>12.0</v>
      </c>
      <c r="R15" s="32">
        <v>12.0</v>
      </c>
      <c r="S15" s="32">
        <v>58.0</v>
      </c>
      <c r="T15" s="32">
        <f t="shared" si="7"/>
        <v>81.69014085</v>
      </c>
      <c r="U15" s="31">
        <v>18.0</v>
      </c>
      <c r="V15" s="9"/>
      <c r="W15" s="31">
        <f t="shared" si="8"/>
        <v>76</v>
      </c>
      <c r="X15" s="31">
        <f t="shared" si="9"/>
        <v>85.39325843</v>
      </c>
      <c r="Y15" s="35">
        <v>27.0</v>
      </c>
      <c r="Z15" s="46"/>
      <c r="AA15" s="15">
        <f t="shared" si="10"/>
        <v>103</v>
      </c>
      <c r="AB15" s="9">
        <f t="shared" si="11"/>
        <v>84.42622951</v>
      </c>
      <c r="AC15" s="45">
        <v>15.0</v>
      </c>
      <c r="AD15" s="46"/>
      <c r="AE15" s="15">
        <f t="shared" si="12"/>
        <v>118</v>
      </c>
      <c r="AF15" s="9">
        <f t="shared" si="13"/>
        <v>86.13138686</v>
      </c>
      <c r="AG15" s="36">
        <v>9.0</v>
      </c>
      <c r="AH15" s="36">
        <v>8.0</v>
      </c>
      <c r="AI15" s="40">
        <f t="shared" si="14"/>
        <v>127</v>
      </c>
      <c r="AJ15" s="18">
        <f t="shared" si="15"/>
        <v>84.66666667</v>
      </c>
      <c r="AK15" s="36">
        <v>10.0</v>
      </c>
      <c r="AL15" s="18"/>
      <c r="AM15" s="40">
        <f t="shared" si="16"/>
        <v>137</v>
      </c>
      <c r="AN15" s="18">
        <f t="shared" si="17"/>
        <v>85.625</v>
      </c>
    </row>
    <row r="16">
      <c r="A16" s="41">
        <v>11.0</v>
      </c>
      <c r="B16" s="42" t="s">
        <v>29</v>
      </c>
      <c r="C16" s="31">
        <v>9.0</v>
      </c>
      <c r="D16" s="31">
        <v>13.0</v>
      </c>
      <c r="E16" s="31">
        <v>5.0</v>
      </c>
      <c r="F16" s="9"/>
      <c r="G16" s="31">
        <f t="shared" si="1"/>
        <v>14</v>
      </c>
      <c r="H16" s="47">
        <f t="shared" si="2"/>
        <v>66.66666667</v>
      </c>
      <c r="I16" s="31">
        <v>13.0</v>
      </c>
      <c r="J16" s="9"/>
      <c r="K16" s="31">
        <f t="shared" si="3"/>
        <v>27</v>
      </c>
      <c r="L16" s="47">
        <f t="shared" si="4"/>
        <v>69.23076923</v>
      </c>
      <c r="M16" s="31">
        <v>14.0</v>
      </c>
      <c r="N16" s="9"/>
      <c r="O16" s="31">
        <f t="shared" si="5"/>
        <v>41</v>
      </c>
      <c r="P16" s="31">
        <f t="shared" si="6"/>
        <v>75.92592593</v>
      </c>
      <c r="Q16" s="32">
        <v>15.0</v>
      </c>
      <c r="R16" s="32">
        <v>16.0</v>
      </c>
      <c r="S16" s="32">
        <v>56.0</v>
      </c>
      <c r="T16" s="32">
        <f t="shared" si="7"/>
        <v>78.87323944</v>
      </c>
      <c r="U16" s="31">
        <v>15.0</v>
      </c>
      <c r="V16" s="9"/>
      <c r="W16" s="31">
        <f t="shared" si="8"/>
        <v>71</v>
      </c>
      <c r="X16" s="31">
        <f t="shared" si="9"/>
        <v>79.7752809</v>
      </c>
      <c r="Y16" s="35">
        <v>32.0</v>
      </c>
      <c r="Z16" s="46"/>
      <c r="AA16" s="15">
        <f t="shared" si="10"/>
        <v>103</v>
      </c>
      <c r="AB16" s="9">
        <f t="shared" si="11"/>
        <v>84.42622951</v>
      </c>
      <c r="AC16" s="45">
        <v>14.0</v>
      </c>
      <c r="AD16" s="46"/>
      <c r="AE16" s="15">
        <f t="shared" si="12"/>
        <v>117</v>
      </c>
      <c r="AF16" s="9">
        <f t="shared" si="13"/>
        <v>85.40145985</v>
      </c>
      <c r="AG16" s="36">
        <v>13.0</v>
      </c>
      <c r="AH16" s="36">
        <v>12.0</v>
      </c>
      <c r="AI16" s="40">
        <f t="shared" si="14"/>
        <v>130</v>
      </c>
      <c r="AJ16" s="18">
        <f t="shared" si="15"/>
        <v>86.66666667</v>
      </c>
      <c r="AK16" s="36">
        <v>7.0</v>
      </c>
      <c r="AL16" s="18"/>
      <c r="AM16" s="40">
        <f t="shared" si="16"/>
        <v>137</v>
      </c>
      <c r="AN16" s="18">
        <f t="shared" si="17"/>
        <v>85.625</v>
      </c>
    </row>
    <row r="17">
      <c r="A17" s="41">
        <v>12.0</v>
      </c>
      <c r="B17" s="42" t="s">
        <v>30</v>
      </c>
      <c r="C17" s="31">
        <v>8.0</v>
      </c>
      <c r="D17" s="31">
        <v>12.0</v>
      </c>
      <c r="E17" s="31">
        <v>8.0</v>
      </c>
      <c r="F17" s="9"/>
      <c r="G17" s="31">
        <f t="shared" si="1"/>
        <v>16</v>
      </c>
      <c r="H17" s="31">
        <f t="shared" si="2"/>
        <v>76.19047619</v>
      </c>
      <c r="I17" s="31">
        <v>15.0</v>
      </c>
      <c r="J17" s="9"/>
      <c r="K17" s="31">
        <f t="shared" si="3"/>
        <v>31</v>
      </c>
      <c r="L17" s="31">
        <f t="shared" si="4"/>
        <v>79.48717949</v>
      </c>
      <c r="M17" s="31">
        <v>15.0</v>
      </c>
      <c r="N17" s="9"/>
      <c r="O17" s="31">
        <f t="shared" si="5"/>
        <v>46</v>
      </c>
      <c r="P17" s="31">
        <f t="shared" si="6"/>
        <v>85.18518519</v>
      </c>
      <c r="Q17" s="32">
        <v>17.0</v>
      </c>
      <c r="R17" s="32">
        <v>16.0</v>
      </c>
      <c r="S17" s="32">
        <v>63.0</v>
      </c>
      <c r="T17" s="32">
        <f t="shared" si="7"/>
        <v>88.73239437</v>
      </c>
      <c r="U17" s="31">
        <v>14.0</v>
      </c>
      <c r="V17" s="9"/>
      <c r="W17" s="31">
        <f t="shared" si="8"/>
        <v>77</v>
      </c>
      <c r="X17" s="31">
        <f t="shared" si="9"/>
        <v>86.51685393</v>
      </c>
      <c r="Y17" s="35">
        <v>30.0</v>
      </c>
      <c r="Z17" s="46"/>
      <c r="AA17" s="15">
        <f t="shared" si="10"/>
        <v>107</v>
      </c>
      <c r="AB17" s="9">
        <f t="shared" si="11"/>
        <v>87.70491803</v>
      </c>
      <c r="AC17" s="45">
        <v>7.0</v>
      </c>
      <c r="AD17" s="46"/>
      <c r="AE17" s="15">
        <f t="shared" si="12"/>
        <v>114</v>
      </c>
      <c r="AF17" s="9">
        <f t="shared" si="13"/>
        <v>83.21167883</v>
      </c>
      <c r="AG17" s="36">
        <v>13.0</v>
      </c>
      <c r="AH17" s="36">
        <v>12.0</v>
      </c>
      <c r="AI17" s="40">
        <f t="shared" si="14"/>
        <v>127</v>
      </c>
      <c r="AJ17" s="18">
        <f t="shared" si="15"/>
        <v>84.66666667</v>
      </c>
      <c r="AK17" s="36">
        <v>10.0</v>
      </c>
      <c r="AL17" s="18"/>
      <c r="AM17" s="40">
        <f t="shared" si="16"/>
        <v>137</v>
      </c>
      <c r="AN17" s="18">
        <f t="shared" si="17"/>
        <v>85.625</v>
      </c>
    </row>
    <row r="18">
      <c r="A18" s="41">
        <v>13.0</v>
      </c>
      <c r="B18" s="42" t="s">
        <v>31</v>
      </c>
      <c r="C18" s="31">
        <v>8.0</v>
      </c>
      <c r="D18" s="31">
        <v>13.0</v>
      </c>
      <c r="E18" s="31">
        <v>4.0</v>
      </c>
      <c r="F18" s="9"/>
      <c r="G18" s="31">
        <f t="shared" si="1"/>
        <v>12</v>
      </c>
      <c r="H18" s="47">
        <f t="shared" si="2"/>
        <v>57.14285714</v>
      </c>
      <c r="I18" s="31">
        <v>4.0</v>
      </c>
      <c r="J18" s="9"/>
      <c r="K18" s="31">
        <f t="shared" si="3"/>
        <v>16</v>
      </c>
      <c r="L18" s="47">
        <f t="shared" si="4"/>
        <v>41.02564103</v>
      </c>
      <c r="M18" s="31">
        <v>11.0</v>
      </c>
      <c r="N18" s="9"/>
      <c r="O18" s="31">
        <f t="shared" si="5"/>
        <v>27</v>
      </c>
      <c r="P18" s="47">
        <f t="shared" si="6"/>
        <v>50</v>
      </c>
      <c r="Q18" s="32">
        <v>15.0</v>
      </c>
      <c r="R18" s="32">
        <v>16.0</v>
      </c>
      <c r="S18" s="32">
        <v>42.0</v>
      </c>
      <c r="T18" s="47">
        <f t="shared" si="7"/>
        <v>59.15492958</v>
      </c>
      <c r="U18" s="31">
        <v>15.0</v>
      </c>
      <c r="V18" s="9"/>
      <c r="W18" s="31">
        <f t="shared" si="8"/>
        <v>57</v>
      </c>
      <c r="X18" s="47">
        <f t="shared" si="9"/>
        <v>64.04494382</v>
      </c>
      <c r="Y18" s="35">
        <v>12.0</v>
      </c>
      <c r="Z18" s="46"/>
      <c r="AA18" s="15">
        <f t="shared" si="10"/>
        <v>69</v>
      </c>
      <c r="AB18" s="48">
        <f t="shared" si="11"/>
        <v>56.55737705</v>
      </c>
      <c r="AC18" s="45">
        <v>13.0</v>
      </c>
      <c r="AD18" s="46"/>
      <c r="AE18" s="15">
        <f t="shared" si="12"/>
        <v>82</v>
      </c>
      <c r="AF18" s="48">
        <f t="shared" si="13"/>
        <v>59.8540146</v>
      </c>
      <c r="AG18" s="49">
        <v>13.0</v>
      </c>
      <c r="AH18" s="49">
        <v>12.0</v>
      </c>
      <c r="AI18" s="40">
        <f t="shared" si="14"/>
        <v>95</v>
      </c>
      <c r="AJ18" s="52">
        <f t="shared" si="15"/>
        <v>63.33333333</v>
      </c>
      <c r="AK18" s="49">
        <v>10.0</v>
      </c>
      <c r="AL18" s="51"/>
      <c r="AM18" s="40">
        <f t="shared" si="16"/>
        <v>105</v>
      </c>
      <c r="AN18" s="52">
        <f t="shared" si="17"/>
        <v>65.625</v>
      </c>
    </row>
    <row r="19">
      <c r="A19" s="41">
        <v>14.0</v>
      </c>
      <c r="B19" s="42" t="s">
        <v>32</v>
      </c>
      <c r="C19" s="31">
        <v>13.0</v>
      </c>
      <c r="D19" s="31">
        <v>18.0</v>
      </c>
      <c r="E19" s="31">
        <v>7.0</v>
      </c>
      <c r="F19" s="9"/>
      <c r="G19" s="31">
        <f t="shared" si="1"/>
        <v>20</v>
      </c>
      <c r="H19" s="31">
        <f t="shared" si="2"/>
        <v>95.23809524</v>
      </c>
      <c r="I19" s="31">
        <v>17.0</v>
      </c>
      <c r="J19" s="9"/>
      <c r="K19" s="31">
        <f t="shared" si="3"/>
        <v>37</v>
      </c>
      <c r="L19" s="31">
        <f t="shared" si="4"/>
        <v>94.87179487</v>
      </c>
      <c r="M19" s="31">
        <v>14.0</v>
      </c>
      <c r="N19" s="9"/>
      <c r="O19" s="31">
        <f t="shared" si="5"/>
        <v>51</v>
      </c>
      <c r="P19" s="31">
        <f t="shared" si="6"/>
        <v>94.44444444</v>
      </c>
      <c r="Q19" s="32">
        <v>16.0</v>
      </c>
      <c r="R19" s="32">
        <v>15.0</v>
      </c>
      <c r="S19" s="32">
        <v>67.0</v>
      </c>
      <c r="T19" s="32">
        <f t="shared" si="7"/>
        <v>94.36619718</v>
      </c>
      <c r="U19" s="31">
        <v>18.0</v>
      </c>
      <c r="V19" s="9"/>
      <c r="W19" s="31">
        <f t="shared" si="8"/>
        <v>85</v>
      </c>
      <c r="X19" s="31">
        <f t="shared" si="9"/>
        <v>95.50561798</v>
      </c>
      <c r="Y19" s="35">
        <v>31.0</v>
      </c>
      <c r="Z19" s="46"/>
      <c r="AA19" s="15">
        <f t="shared" si="10"/>
        <v>116</v>
      </c>
      <c r="AB19" s="9">
        <f t="shared" si="11"/>
        <v>95.08196721</v>
      </c>
      <c r="AC19" s="45">
        <v>15.0</v>
      </c>
      <c r="AD19" s="45">
        <v>14.0</v>
      </c>
      <c r="AE19" s="15">
        <f t="shared" si="12"/>
        <v>131</v>
      </c>
      <c r="AF19" s="9">
        <f t="shared" si="13"/>
        <v>95.62043796</v>
      </c>
      <c r="AG19" s="36">
        <v>13.0</v>
      </c>
      <c r="AH19" s="36">
        <v>12.0</v>
      </c>
      <c r="AI19" s="40">
        <f t="shared" si="14"/>
        <v>144</v>
      </c>
      <c r="AJ19" s="18">
        <f t="shared" si="15"/>
        <v>96</v>
      </c>
      <c r="AK19" s="36">
        <v>10.0</v>
      </c>
      <c r="AL19" s="18"/>
      <c r="AM19" s="40">
        <f t="shared" si="16"/>
        <v>154</v>
      </c>
      <c r="AN19" s="18">
        <f t="shared" si="17"/>
        <v>96.25</v>
      </c>
    </row>
    <row r="20">
      <c r="A20" s="41">
        <v>15.0</v>
      </c>
      <c r="B20" s="42" t="s">
        <v>33</v>
      </c>
      <c r="C20" s="31">
        <v>10.0</v>
      </c>
      <c r="D20" s="9"/>
      <c r="E20" s="31">
        <v>8.0</v>
      </c>
      <c r="F20" s="9"/>
      <c r="G20" s="31">
        <f t="shared" si="1"/>
        <v>18</v>
      </c>
      <c r="H20" s="31">
        <f t="shared" si="2"/>
        <v>85.71428571</v>
      </c>
      <c r="I20" s="31">
        <v>18.0</v>
      </c>
      <c r="J20" s="9"/>
      <c r="K20" s="31">
        <f t="shared" si="3"/>
        <v>36</v>
      </c>
      <c r="L20" s="31">
        <f t="shared" si="4"/>
        <v>92.30769231</v>
      </c>
      <c r="M20" s="31">
        <v>14.0</v>
      </c>
      <c r="N20" s="31">
        <v>15.0</v>
      </c>
      <c r="O20" s="31">
        <f t="shared" si="5"/>
        <v>50</v>
      </c>
      <c r="P20" s="31">
        <f t="shared" si="6"/>
        <v>92.59259259</v>
      </c>
      <c r="Q20" s="32">
        <v>16.0</v>
      </c>
      <c r="R20" s="50"/>
      <c r="S20" s="32">
        <v>66.0</v>
      </c>
      <c r="T20" s="32">
        <f t="shared" si="7"/>
        <v>92.95774648</v>
      </c>
      <c r="U20" s="31">
        <v>18.0</v>
      </c>
      <c r="V20" s="9"/>
      <c r="W20" s="31">
        <f t="shared" si="8"/>
        <v>84</v>
      </c>
      <c r="X20" s="31">
        <f t="shared" si="9"/>
        <v>94.38202247</v>
      </c>
      <c r="Y20" s="35">
        <v>33.0</v>
      </c>
      <c r="Z20" s="46"/>
      <c r="AA20" s="15">
        <f t="shared" si="10"/>
        <v>117</v>
      </c>
      <c r="AB20" s="9">
        <f t="shared" si="11"/>
        <v>95.90163934</v>
      </c>
      <c r="AC20" s="45">
        <v>12.0</v>
      </c>
      <c r="AD20" s="45">
        <v>11.0</v>
      </c>
      <c r="AE20" s="15">
        <f t="shared" si="12"/>
        <v>129</v>
      </c>
      <c r="AF20" s="9">
        <f t="shared" si="13"/>
        <v>94.16058394</v>
      </c>
      <c r="AG20" s="36">
        <v>13.0</v>
      </c>
      <c r="AH20" s="18"/>
      <c r="AI20" s="40">
        <f t="shared" si="14"/>
        <v>142</v>
      </c>
      <c r="AJ20" s="18">
        <f t="shared" si="15"/>
        <v>94.66666667</v>
      </c>
      <c r="AK20" s="36">
        <v>10.0</v>
      </c>
      <c r="AL20" s="18"/>
      <c r="AM20" s="40">
        <f t="shared" si="16"/>
        <v>152</v>
      </c>
      <c r="AN20" s="18">
        <f t="shared" si="17"/>
        <v>95</v>
      </c>
    </row>
    <row r="21">
      <c r="A21" s="41">
        <v>16.0</v>
      </c>
      <c r="B21" s="42" t="s">
        <v>34</v>
      </c>
      <c r="C21" s="31">
        <v>9.0</v>
      </c>
      <c r="D21" s="9"/>
      <c r="E21" s="31">
        <v>6.0</v>
      </c>
      <c r="F21" s="9"/>
      <c r="G21" s="31">
        <f t="shared" si="1"/>
        <v>15</v>
      </c>
      <c r="H21" s="47">
        <f t="shared" si="2"/>
        <v>71.42857143</v>
      </c>
      <c r="I21" s="31">
        <v>15.0</v>
      </c>
      <c r="J21" s="9"/>
      <c r="K21" s="31">
        <f t="shared" si="3"/>
        <v>30</v>
      </c>
      <c r="L21" s="31">
        <f t="shared" si="4"/>
        <v>76.92307692</v>
      </c>
      <c r="M21" s="31">
        <v>13.0</v>
      </c>
      <c r="N21" s="31">
        <v>14.0</v>
      </c>
      <c r="O21" s="31">
        <f t="shared" si="5"/>
        <v>43</v>
      </c>
      <c r="P21" s="31">
        <f t="shared" si="6"/>
        <v>79.62962963</v>
      </c>
      <c r="Q21" s="32">
        <v>15.0</v>
      </c>
      <c r="R21" s="50"/>
      <c r="S21" s="32">
        <v>58.0</v>
      </c>
      <c r="T21" s="32">
        <f t="shared" si="7"/>
        <v>81.69014085</v>
      </c>
      <c r="U21" s="31">
        <v>17.0</v>
      </c>
      <c r="V21" s="9"/>
      <c r="W21" s="31">
        <f t="shared" si="8"/>
        <v>75</v>
      </c>
      <c r="X21" s="31">
        <f t="shared" si="9"/>
        <v>84.26966292</v>
      </c>
      <c r="Y21" s="35">
        <v>32.0</v>
      </c>
      <c r="Z21" s="46"/>
      <c r="AA21" s="15">
        <f t="shared" si="10"/>
        <v>107</v>
      </c>
      <c r="AB21" s="9">
        <f t="shared" si="11"/>
        <v>87.70491803</v>
      </c>
      <c r="AC21" s="45">
        <v>13.0</v>
      </c>
      <c r="AD21" s="45">
        <v>12.0</v>
      </c>
      <c r="AE21" s="15">
        <f t="shared" si="12"/>
        <v>120</v>
      </c>
      <c r="AF21" s="9">
        <f t="shared" si="13"/>
        <v>87.59124088</v>
      </c>
      <c r="AG21" s="36">
        <v>13.0</v>
      </c>
      <c r="AH21" s="18"/>
      <c r="AI21" s="40">
        <f t="shared" si="14"/>
        <v>133</v>
      </c>
      <c r="AJ21" s="18">
        <f t="shared" si="15"/>
        <v>88.66666667</v>
      </c>
      <c r="AK21" s="36">
        <v>10.0</v>
      </c>
      <c r="AL21" s="18"/>
      <c r="AM21" s="40">
        <f t="shared" si="16"/>
        <v>143</v>
      </c>
      <c r="AN21" s="18">
        <f t="shared" si="17"/>
        <v>89.375</v>
      </c>
    </row>
    <row r="22">
      <c r="A22" s="41">
        <v>17.0</v>
      </c>
      <c r="B22" s="42" t="s">
        <v>35</v>
      </c>
      <c r="C22" s="31">
        <v>11.0</v>
      </c>
      <c r="D22" s="9"/>
      <c r="E22" s="31">
        <v>3.0</v>
      </c>
      <c r="F22" s="9"/>
      <c r="G22" s="31">
        <f t="shared" si="1"/>
        <v>14</v>
      </c>
      <c r="H22" s="47">
        <f t="shared" si="2"/>
        <v>66.66666667</v>
      </c>
      <c r="I22" s="31">
        <v>15.0</v>
      </c>
      <c r="J22" s="9"/>
      <c r="K22" s="31">
        <f t="shared" si="3"/>
        <v>29</v>
      </c>
      <c r="L22" s="47">
        <f t="shared" si="4"/>
        <v>74.35897436</v>
      </c>
      <c r="M22" s="31">
        <v>15.0</v>
      </c>
      <c r="N22" s="31">
        <v>16.0</v>
      </c>
      <c r="O22" s="31">
        <f t="shared" si="5"/>
        <v>44</v>
      </c>
      <c r="P22" s="31">
        <f t="shared" si="6"/>
        <v>81.48148148</v>
      </c>
      <c r="Q22" s="32">
        <v>16.0</v>
      </c>
      <c r="R22" s="50"/>
      <c r="S22" s="32">
        <v>60.0</v>
      </c>
      <c r="T22" s="32">
        <f t="shared" si="7"/>
        <v>84.50704225</v>
      </c>
      <c r="U22" s="31">
        <v>16.0</v>
      </c>
      <c r="V22" s="9"/>
      <c r="W22" s="31">
        <f t="shared" si="8"/>
        <v>76</v>
      </c>
      <c r="X22" s="31">
        <f t="shared" si="9"/>
        <v>85.39325843</v>
      </c>
      <c r="Y22" s="35">
        <v>33.0</v>
      </c>
      <c r="Z22" s="46"/>
      <c r="AA22" s="15">
        <f t="shared" si="10"/>
        <v>109</v>
      </c>
      <c r="AB22" s="9">
        <f t="shared" si="11"/>
        <v>89.3442623</v>
      </c>
      <c r="AC22" s="45">
        <v>14.0</v>
      </c>
      <c r="AD22" s="45">
        <v>13.0</v>
      </c>
      <c r="AE22" s="15">
        <f t="shared" si="12"/>
        <v>123</v>
      </c>
      <c r="AF22" s="9">
        <f t="shared" si="13"/>
        <v>89.7810219</v>
      </c>
      <c r="AG22" s="36">
        <v>12.0</v>
      </c>
      <c r="AH22" s="18"/>
      <c r="AI22" s="40">
        <f t="shared" si="14"/>
        <v>135</v>
      </c>
      <c r="AJ22" s="18">
        <f t="shared" si="15"/>
        <v>90</v>
      </c>
      <c r="AK22" s="36">
        <v>10.0</v>
      </c>
      <c r="AL22" s="18"/>
      <c r="AM22" s="40">
        <f t="shared" si="16"/>
        <v>145</v>
      </c>
      <c r="AN22" s="18">
        <f t="shared" si="17"/>
        <v>90.625</v>
      </c>
    </row>
    <row r="23">
      <c r="A23" s="41">
        <v>18.0</v>
      </c>
      <c r="B23" s="53" t="s">
        <v>36</v>
      </c>
      <c r="C23" s="31">
        <v>13.0</v>
      </c>
      <c r="D23" s="9"/>
      <c r="E23" s="31">
        <v>8.0</v>
      </c>
      <c r="F23" s="9"/>
      <c r="G23" s="31">
        <f t="shared" si="1"/>
        <v>21</v>
      </c>
      <c r="H23" s="31">
        <f t="shared" si="2"/>
        <v>100</v>
      </c>
      <c r="I23" s="31">
        <v>14.0</v>
      </c>
      <c r="J23" s="9"/>
      <c r="K23" s="31">
        <f t="shared" si="3"/>
        <v>35</v>
      </c>
      <c r="L23" s="31">
        <f t="shared" si="4"/>
        <v>89.74358974</v>
      </c>
      <c r="M23" s="31">
        <v>15.0</v>
      </c>
      <c r="N23" s="31">
        <v>16.0</v>
      </c>
      <c r="O23" s="31">
        <f t="shared" si="5"/>
        <v>50</v>
      </c>
      <c r="P23" s="31">
        <f t="shared" si="6"/>
        <v>92.59259259</v>
      </c>
      <c r="Q23" s="32">
        <v>15.0</v>
      </c>
      <c r="R23" s="50"/>
      <c r="S23" s="32">
        <v>65.0</v>
      </c>
      <c r="T23" s="32">
        <f t="shared" si="7"/>
        <v>91.54929577</v>
      </c>
      <c r="U23" s="31">
        <v>18.0</v>
      </c>
      <c r="V23" s="9"/>
      <c r="W23" s="31">
        <f t="shared" si="8"/>
        <v>83</v>
      </c>
      <c r="X23" s="31">
        <f t="shared" si="9"/>
        <v>93.25842697</v>
      </c>
      <c r="Y23" s="35">
        <v>33.0</v>
      </c>
      <c r="Z23" s="46"/>
      <c r="AA23" s="15">
        <f t="shared" si="10"/>
        <v>116</v>
      </c>
      <c r="AB23" s="9">
        <f t="shared" si="11"/>
        <v>95.08196721</v>
      </c>
      <c r="AC23" s="45">
        <v>14.0</v>
      </c>
      <c r="AD23" s="45">
        <v>14.0</v>
      </c>
      <c r="AE23" s="15">
        <f t="shared" si="12"/>
        <v>130</v>
      </c>
      <c r="AF23" s="9">
        <f t="shared" si="13"/>
        <v>94.89051095</v>
      </c>
      <c r="AG23" s="36">
        <v>13.0</v>
      </c>
      <c r="AH23" s="18"/>
      <c r="AI23" s="40">
        <f t="shared" si="14"/>
        <v>143</v>
      </c>
      <c r="AJ23" s="18">
        <f t="shared" si="15"/>
        <v>95.33333333</v>
      </c>
      <c r="AK23" s="36">
        <v>10.0</v>
      </c>
      <c r="AL23" s="18"/>
      <c r="AM23" s="40">
        <f t="shared" si="16"/>
        <v>153</v>
      </c>
      <c r="AN23" s="18">
        <f t="shared" si="17"/>
        <v>95.625</v>
      </c>
    </row>
    <row r="24">
      <c r="A24" s="41">
        <v>19.0</v>
      </c>
      <c r="B24" s="42" t="s">
        <v>37</v>
      </c>
      <c r="C24" s="31">
        <v>11.0</v>
      </c>
      <c r="D24" s="9"/>
      <c r="E24" s="31">
        <v>8.0</v>
      </c>
      <c r="F24" s="9"/>
      <c r="G24" s="31">
        <f t="shared" si="1"/>
        <v>19</v>
      </c>
      <c r="H24" s="31">
        <f t="shared" si="2"/>
        <v>90.47619048</v>
      </c>
      <c r="I24" s="31">
        <v>17.0</v>
      </c>
      <c r="J24" s="9"/>
      <c r="K24" s="31">
        <f t="shared" si="3"/>
        <v>36</v>
      </c>
      <c r="L24" s="31">
        <f t="shared" si="4"/>
        <v>92.30769231</v>
      </c>
      <c r="M24" s="31">
        <v>13.0</v>
      </c>
      <c r="N24" s="31">
        <v>14.0</v>
      </c>
      <c r="O24" s="31">
        <f t="shared" si="5"/>
        <v>49</v>
      </c>
      <c r="P24" s="31">
        <f t="shared" si="6"/>
        <v>90.74074074</v>
      </c>
      <c r="Q24" s="32">
        <v>14.0</v>
      </c>
      <c r="R24" s="50"/>
      <c r="S24" s="32">
        <v>63.0</v>
      </c>
      <c r="T24" s="32">
        <f t="shared" si="7"/>
        <v>88.73239437</v>
      </c>
      <c r="U24" s="31">
        <v>18.0</v>
      </c>
      <c r="V24" s="9"/>
      <c r="W24" s="31">
        <f t="shared" si="8"/>
        <v>81</v>
      </c>
      <c r="X24" s="31">
        <f t="shared" si="9"/>
        <v>91.01123596</v>
      </c>
      <c r="Y24" s="35">
        <v>32.0</v>
      </c>
      <c r="Z24" s="46"/>
      <c r="AA24" s="15">
        <f t="shared" si="10"/>
        <v>113</v>
      </c>
      <c r="AB24" s="9">
        <f t="shared" si="11"/>
        <v>92.62295082</v>
      </c>
      <c r="AC24" s="45">
        <v>11.0</v>
      </c>
      <c r="AD24" s="45">
        <v>10.0</v>
      </c>
      <c r="AE24" s="15">
        <f t="shared" si="12"/>
        <v>124</v>
      </c>
      <c r="AF24" s="9">
        <f t="shared" si="13"/>
        <v>90.51094891</v>
      </c>
      <c r="AG24" s="36">
        <v>13.0</v>
      </c>
      <c r="AH24" s="18"/>
      <c r="AI24" s="40">
        <f t="shared" si="14"/>
        <v>137</v>
      </c>
      <c r="AJ24" s="18">
        <f t="shared" si="15"/>
        <v>91.33333333</v>
      </c>
      <c r="AK24" s="36">
        <v>10.0</v>
      </c>
      <c r="AL24" s="18"/>
      <c r="AM24" s="40">
        <f t="shared" si="16"/>
        <v>147</v>
      </c>
      <c r="AN24" s="18">
        <f t="shared" si="17"/>
        <v>91.875</v>
      </c>
    </row>
    <row r="25">
      <c r="A25" s="41">
        <v>20.0</v>
      </c>
      <c r="B25" s="42" t="s">
        <v>38</v>
      </c>
      <c r="C25" s="31">
        <v>9.0</v>
      </c>
      <c r="D25" s="9"/>
      <c r="E25" s="31">
        <v>7.0</v>
      </c>
      <c r="F25" s="9"/>
      <c r="G25" s="31">
        <f t="shared" si="1"/>
        <v>16</v>
      </c>
      <c r="H25" s="31">
        <f t="shared" si="2"/>
        <v>76.19047619</v>
      </c>
      <c r="I25" s="31">
        <v>14.0</v>
      </c>
      <c r="J25" s="9"/>
      <c r="K25" s="31">
        <f t="shared" si="3"/>
        <v>30</v>
      </c>
      <c r="L25" s="31">
        <f t="shared" si="4"/>
        <v>76.92307692</v>
      </c>
      <c r="M25" s="31">
        <v>15.0</v>
      </c>
      <c r="N25" s="31">
        <v>16.0</v>
      </c>
      <c r="O25" s="31">
        <f t="shared" si="5"/>
        <v>45</v>
      </c>
      <c r="P25" s="31">
        <f t="shared" si="6"/>
        <v>83.33333333</v>
      </c>
      <c r="Q25" s="32">
        <v>15.0</v>
      </c>
      <c r="R25" s="50"/>
      <c r="S25" s="32">
        <v>60.0</v>
      </c>
      <c r="T25" s="32">
        <f t="shared" si="7"/>
        <v>84.50704225</v>
      </c>
      <c r="U25" s="31">
        <v>16.0</v>
      </c>
      <c r="V25" s="9"/>
      <c r="W25" s="31">
        <f t="shared" si="8"/>
        <v>76</v>
      </c>
      <c r="X25" s="31">
        <f t="shared" si="9"/>
        <v>85.39325843</v>
      </c>
      <c r="Y25" s="35">
        <v>32.0</v>
      </c>
      <c r="Z25" s="46"/>
      <c r="AA25" s="15">
        <f t="shared" si="10"/>
        <v>108</v>
      </c>
      <c r="AB25" s="9">
        <f t="shared" si="11"/>
        <v>88.52459016</v>
      </c>
      <c r="AC25" s="45">
        <v>14.0</v>
      </c>
      <c r="AD25" s="45">
        <v>13.0</v>
      </c>
      <c r="AE25" s="15">
        <f t="shared" si="12"/>
        <v>122</v>
      </c>
      <c r="AF25" s="9">
        <f t="shared" si="13"/>
        <v>89.05109489</v>
      </c>
      <c r="AG25" s="36">
        <v>13.0</v>
      </c>
      <c r="AH25" s="18"/>
      <c r="AI25" s="40">
        <f t="shared" si="14"/>
        <v>135</v>
      </c>
      <c r="AJ25" s="18">
        <f t="shared" si="15"/>
        <v>90</v>
      </c>
      <c r="AK25" s="36">
        <v>10.0</v>
      </c>
      <c r="AL25" s="18"/>
      <c r="AM25" s="40">
        <f t="shared" si="16"/>
        <v>145</v>
      </c>
      <c r="AN25" s="18">
        <f t="shared" si="17"/>
        <v>90.625</v>
      </c>
    </row>
    <row r="26">
      <c r="A26" s="41">
        <v>21.0</v>
      </c>
      <c r="B26" s="42" t="s">
        <v>39</v>
      </c>
      <c r="C26" s="31">
        <v>12.0</v>
      </c>
      <c r="D26" s="9"/>
      <c r="E26" s="31">
        <v>5.0</v>
      </c>
      <c r="F26" s="9"/>
      <c r="G26" s="31">
        <f t="shared" si="1"/>
        <v>17</v>
      </c>
      <c r="H26" s="31">
        <f t="shared" si="2"/>
        <v>80.95238095</v>
      </c>
      <c r="I26" s="31">
        <v>18.0</v>
      </c>
      <c r="J26" s="9"/>
      <c r="K26" s="31">
        <f t="shared" si="3"/>
        <v>35</v>
      </c>
      <c r="L26" s="31">
        <f t="shared" si="4"/>
        <v>89.74358974</v>
      </c>
      <c r="M26" s="31">
        <v>14.0</v>
      </c>
      <c r="N26" s="31">
        <v>15.0</v>
      </c>
      <c r="O26" s="31">
        <f t="shared" si="5"/>
        <v>49</v>
      </c>
      <c r="P26" s="31">
        <f t="shared" si="6"/>
        <v>90.74074074</v>
      </c>
      <c r="Q26" s="32">
        <v>16.0</v>
      </c>
      <c r="R26" s="50"/>
      <c r="S26" s="32">
        <v>65.0</v>
      </c>
      <c r="T26" s="32">
        <f t="shared" si="7"/>
        <v>91.54929577</v>
      </c>
      <c r="U26" s="31">
        <v>16.0</v>
      </c>
      <c r="V26" s="9"/>
      <c r="W26" s="31">
        <f t="shared" si="8"/>
        <v>81</v>
      </c>
      <c r="X26" s="31">
        <f t="shared" si="9"/>
        <v>91.01123596</v>
      </c>
      <c r="Y26" s="35">
        <v>33.0</v>
      </c>
      <c r="Z26" s="46"/>
      <c r="AA26" s="15">
        <f t="shared" si="10"/>
        <v>114</v>
      </c>
      <c r="AB26" s="9">
        <f t="shared" si="11"/>
        <v>93.44262295</v>
      </c>
      <c r="AC26" s="45">
        <v>13.0</v>
      </c>
      <c r="AD26" s="45">
        <v>12.0</v>
      </c>
      <c r="AE26" s="15">
        <f t="shared" si="12"/>
        <v>127</v>
      </c>
      <c r="AF26" s="9">
        <f t="shared" si="13"/>
        <v>92.70072993</v>
      </c>
      <c r="AG26" s="36">
        <v>13.0</v>
      </c>
      <c r="AH26" s="18"/>
      <c r="AI26" s="40">
        <f t="shared" si="14"/>
        <v>140</v>
      </c>
      <c r="AJ26" s="18">
        <f t="shared" si="15"/>
        <v>93.33333333</v>
      </c>
      <c r="AK26" s="36">
        <v>10.0</v>
      </c>
      <c r="AL26" s="18"/>
      <c r="AM26" s="40">
        <f t="shared" si="16"/>
        <v>150</v>
      </c>
      <c r="AN26" s="18">
        <f t="shared" si="17"/>
        <v>93.75</v>
      </c>
    </row>
    <row r="27">
      <c r="A27" s="41">
        <v>22.0</v>
      </c>
      <c r="B27" s="42" t="s">
        <v>40</v>
      </c>
      <c r="C27" s="31">
        <v>13.0</v>
      </c>
      <c r="D27" s="9"/>
      <c r="E27" s="31">
        <v>7.0</v>
      </c>
      <c r="F27" s="9"/>
      <c r="G27" s="31">
        <f>C26+E26</f>
        <v>17</v>
      </c>
      <c r="H27" s="31">
        <f t="shared" si="2"/>
        <v>80.95238095</v>
      </c>
      <c r="I27" s="31">
        <v>18.0</v>
      </c>
      <c r="J27" s="9"/>
      <c r="K27" s="31">
        <f t="shared" si="3"/>
        <v>35</v>
      </c>
      <c r="L27" s="31">
        <f t="shared" si="4"/>
        <v>89.74358974</v>
      </c>
      <c r="M27" s="31">
        <v>14.0</v>
      </c>
      <c r="N27" s="31">
        <v>15.0</v>
      </c>
      <c r="O27" s="31">
        <f t="shared" si="5"/>
        <v>49</v>
      </c>
      <c r="P27" s="31">
        <f t="shared" si="6"/>
        <v>90.74074074</v>
      </c>
      <c r="Q27" s="32">
        <v>16.0</v>
      </c>
      <c r="R27" s="50"/>
      <c r="S27" s="32">
        <v>65.0</v>
      </c>
      <c r="T27" s="32">
        <f t="shared" si="7"/>
        <v>91.54929577</v>
      </c>
      <c r="U27" s="31">
        <v>18.0</v>
      </c>
      <c r="V27" s="9"/>
      <c r="W27" s="31">
        <f t="shared" si="8"/>
        <v>83</v>
      </c>
      <c r="X27" s="31">
        <f t="shared" si="9"/>
        <v>93.25842697</v>
      </c>
      <c r="Y27" s="35">
        <v>16.0</v>
      </c>
      <c r="Z27" s="46"/>
      <c r="AA27" s="15">
        <f t="shared" si="10"/>
        <v>99</v>
      </c>
      <c r="AB27" s="9">
        <f t="shared" si="11"/>
        <v>81.14754098</v>
      </c>
      <c r="AC27" s="45">
        <v>9.0</v>
      </c>
      <c r="AD27" s="46"/>
      <c r="AE27" s="15">
        <f t="shared" si="12"/>
        <v>108</v>
      </c>
      <c r="AF27" s="9">
        <f t="shared" si="13"/>
        <v>78.83211679</v>
      </c>
      <c r="AG27" s="36">
        <v>12.0</v>
      </c>
      <c r="AH27" s="18"/>
      <c r="AI27" s="40">
        <f t="shared" si="14"/>
        <v>120</v>
      </c>
      <c r="AJ27" s="18">
        <f t="shared" si="15"/>
        <v>80</v>
      </c>
      <c r="AK27" s="36">
        <v>10.0</v>
      </c>
      <c r="AL27" s="18"/>
      <c r="AM27" s="40">
        <f t="shared" si="16"/>
        <v>130</v>
      </c>
      <c r="AN27" s="18">
        <f t="shared" si="17"/>
        <v>81.25</v>
      </c>
    </row>
    <row r="28">
      <c r="A28" s="41">
        <v>23.0</v>
      </c>
      <c r="B28" s="42" t="s">
        <v>41</v>
      </c>
      <c r="C28" s="31">
        <v>12.0</v>
      </c>
      <c r="D28" s="9"/>
      <c r="E28" s="31">
        <v>8.0</v>
      </c>
      <c r="F28" s="9"/>
      <c r="G28" s="31">
        <f t="shared" ref="G28:G35" si="18">C28+E28</f>
        <v>20</v>
      </c>
      <c r="H28" s="31">
        <f t="shared" si="2"/>
        <v>95.23809524</v>
      </c>
      <c r="I28" s="31">
        <v>18.0</v>
      </c>
      <c r="J28" s="31">
        <v>18.0</v>
      </c>
      <c r="K28" s="31">
        <f t="shared" si="3"/>
        <v>38</v>
      </c>
      <c r="L28" s="31">
        <f t="shared" si="4"/>
        <v>97.43589744</v>
      </c>
      <c r="M28" s="31">
        <v>12.0</v>
      </c>
      <c r="N28" s="9"/>
      <c r="O28" s="31">
        <f t="shared" si="5"/>
        <v>50</v>
      </c>
      <c r="P28" s="31">
        <f t="shared" si="6"/>
        <v>92.59259259</v>
      </c>
      <c r="Q28" s="32">
        <v>17.0</v>
      </c>
      <c r="R28" s="50"/>
      <c r="S28" s="32">
        <v>67.0</v>
      </c>
      <c r="T28" s="32">
        <f t="shared" si="7"/>
        <v>94.36619718</v>
      </c>
      <c r="U28" s="31">
        <v>17.0</v>
      </c>
      <c r="V28" s="9"/>
      <c r="W28" s="31">
        <f t="shared" si="8"/>
        <v>84</v>
      </c>
      <c r="X28" s="31">
        <f t="shared" si="9"/>
        <v>94.38202247</v>
      </c>
      <c r="Y28" s="35">
        <v>23.0</v>
      </c>
      <c r="Z28" s="46"/>
      <c r="AA28" s="15">
        <f t="shared" si="10"/>
        <v>107</v>
      </c>
      <c r="AB28" s="9">
        <f t="shared" si="11"/>
        <v>87.70491803</v>
      </c>
      <c r="AC28" s="45">
        <v>14.0</v>
      </c>
      <c r="AD28" s="46"/>
      <c r="AE28" s="15">
        <f t="shared" si="12"/>
        <v>121</v>
      </c>
      <c r="AF28" s="9">
        <f t="shared" si="13"/>
        <v>88.32116788</v>
      </c>
      <c r="AG28" s="36">
        <v>13.0</v>
      </c>
      <c r="AH28" s="18"/>
      <c r="AI28" s="40">
        <f t="shared" si="14"/>
        <v>134</v>
      </c>
      <c r="AJ28" s="18">
        <f t="shared" si="15"/>
        <v>89.33333333</v>
      </c>
      <c r="AK28" s="36">
        <v>10.0</v>
      </c>
      <c r="AL28" s="18"/>
      <c r="AM28" s="40">
        <f t="shared" si="16"/>
        <v>144</v>
      </c>
      <c r="AN28" s="18">
        <f t="shared" si="17"/>
        <v>90</v>
      </c>
    </row>
    <row r="29">
      <c r="A29" s="41">
        <v>24.0</v>
      </c>
      <c r="B29" s="42" t="s">
        <v>42</v>
      </c>
      <c r="C29" s="31">
        <v>10.0</v>
      </c>
      <c r="D29" s="9"/>
      <c r="E29" s="31">
        <v>8.0</v>
      </c>
      <c r="F29" s="9"/>
      <c r="G29" s="31">
        <f t="shared" si="18"/>
        <v>18</v>
      </c>
      <c r="H29" s="31">
        <f t="shared" si="2"/>
        <v>85.71428571</v>
      </c>
      <c r="I29" s="31">
        <v>13.0</v>
      </c>
      <c r="J29" s="31">
        <v>13.0</v>
      </c>
      <c r="K29" s="31">
        <f t="shared" si="3"/>
        <v>31</v>
      </c>
      <c r="L29" s="31">
        <f t="shared" si="4"/>
        <v>79.48717949</v>
      </c>
      <c r="M29" s="31">
        <v>15.0</v>
      </c>
      <c r="N29" s="9"/>
      <c r="O29" s="31">
        <f t="shared" si="5"/>
        <v>46</v>
      </c>
      <c r="P29" s="31">
        <f t="shared" si="6"/>
        <v>85.18518519</v>
      </c>
      <c r="Q29" s="32">
        <v>17.0</v>
      </c>
      <c r="R29" s="50"/>
      <c r="S29" s="32">
        <v>63.0</v>
      </c>
      <c r="T29" s="32">
        <f t="shared" si="7"/>
        <v>88.73239437</v>
      </c>
      <c r="U29" s="31">
        <v>16.0</v>
      </c>
      <c r="V29" s="9"/>
      <c r="W29" s="31">
        <f t="shared" si="8"/>
        <v>79</v>
      </c>
      <c r="X29" s="31">
        <f t="shared" si="9"/>
        <v>88.76404494</v>
      </c>
      <c r="Y29" s="35">
        <v>31.0</v>
      </c>
      <c r="Z29" s="46"/>
      <c r="AA29" s="15">
        <f t="shared" si="10"/>
        <v>110</v>
      </c>
      <c r="AB29" s="9">
        <f t="shared" si="11"/>
        <v>90.16393443</v>
      </c>
      <c r="AC29" s="45">
        <v>11.0</v>
      </c>
      <c r="AD29" s="46"/>
      <c r="AE29" s="15">
        <f t="shared" si="12"/>
        <v>121</v>
      </c>
      <c r="AF29" s="9">
        <f t="shared" si="13"/>
        <v>88.32116788</v>
      </c>
      <c r="AG29" s="36">
        <v>13.0</v>
      </c>
      <c r="AH29" s="18"/>
      <c r="AI29" s="40">
        <f t="shared" si="14"/>
        <v>134</v>
      </c>
      <c r="AJ29" s="18">
        <f t="shared" si="15"/>
        <v>89.33333333</v>
      </c>
      <c r="AK29" s="36">
        <v>10.0</v>
      </c>
      <c r="AL29" s="18"/>
      <c r="AM29" s="40">
        <f t="shared" si="16"/>
        <v>144</v>
      </c>
      <c r="AN29" s="18">
        <f t="shared" si="17"/>
        <v>90</v>
      </c>
    </row>
    <row r="30">
      <c r="A30" s="41">
        <v>25.0</v>
      </c>
      <c r="B30" s="42" t="s">
        <v>43</v>
      </c>
      <c r="C30" s="31">
        <v>13.0</v>
      </c>
      <c r="D30" s="9"/>
      <c r="E30" s="31">
        <v>5.0</v>
      </c>
      <c r="F30" s="9"/>
      <c r="G30" s="31">
        <f t="shared" si="18"/>
        <v>18</v>
      </c>
      <c r="H30" s="31">
        <f t="shared" si="2"/>
        <v>85.71428571</v>
      </c>
      <c r="I30" s="31">
        <v>14.0</v>
      </c>
      <c r="J30" s="31">
        <v>16.0</v>
      </c>
      <c r="K30" s="31">
        <f t="shared" si="3"/>
        <v>32</v>
      </c>
      <c r="L30" s="31">
        <f t="shared" si="4"/>
        <v>82.05128205</v>
      </c>
      <c r="M30" s="31">
        <v>13.0</v>
      </c>
      <c r="N30" s="9"/>
      <c r="O30" s="31">
        <f t="shared" si="5"/>
        <v>45</v>
      </c>
      <c r="P30" s="31">
        <f t="shared" si="6"/>
        <v>83.33333333</v>
      </c>
      <c r="Q30" s="32">
        <v>17.0</v>
      </c>
      <c r="R30" s="50"/>
      <c r="S30" s="32">
        <v>62.0</v>
      </c>
      <c r="T30" s="32">
        <f t="shared" si="7"/>
        <v>87.32394366</v>
      </c>
      <c r="U30" s="31">
        <v>13.0</v>
      </c>
      <c r="V30" s="9"/>
      <c r="W30" s="31">
        <f t="shared" si="8"/>
        <v>75</v>
      </c>
      <c r="X30" s="31">
        <f t="shared" si="9"/>
        <v>84.26966292</v>
      </c>
      <c r="Y30" s="35">
        <v>33.0</v>
      </c>
      <c r="Z30" s="46"/>
      <c r="AA30" s="15">
        <f t="shared" si="10"/>
        <v>108</v>
      </c>
      <c r="AB30" s="9">
        <f t="shared" si="11"/>
        <v>88.52459016</v>
      </c>
      <c r="AC30" s="45">
        <v>13.0</v>
      </c>
      <c r="AD30" s="46"/>
      <c r="AE30" s="15">
        <f t="shared" si="12"/>
        <v>121</v>
      </c>
      <c r="AF30" s="9">
        <f t="shared" si="13"/>
        <v>88.32116788</v>
      </c>
      <c r="AG30" s="36">
        <v>13.0</v>
      </c>
      <c r="AH30" s="18"/>
      <c r="AI30" s="40">
        <f t="shared" si="14"/>
        <v>134</v>
      </c>
      <c r="AJ30" s="18">
        <f t="shared" si="15"/>
        <v>89.33333333</v>
      </c>
      <c r="AK30" s="36">
        <v>10.0</v>
      </c>
      <c r="AL30" s="18"/>
      <c r="AM30" s="40">
        <f t="shared" si="16"/>
        <v>144</v>
      </c>
      <c r="AN30" s="18">
        <f t="shared" si="17"/>
        <v>90</v>
      </c>
    </row>
    <row r="31">
      <c r="A31" s="41">
        <v>26.0</v>
      </c>
      <c r="B31" s="42" t="s">
        <v>44</v>
      </c>
      <c r="C31" s="31">
        <v>7.0</v>
      </c>
      <c r="D31" s="9"/>
      <c r="E31" s="31">
        <v>7.0</v>
      </c>
      <c r="F31" s="9"/>
      <c r="G31" s="31">
        <f t="shared" si="18"/>
        <v>14</v>
      </c>
      <c r="H31" s="47">
        <f t="shared" si="2"/>
        <v>66.66666667</v>
      </c>
      <c r="I31" s="31">
        <v>13.0</v>
      </c>
      <c r="J31" s="31">
        <v>15.0</v>
      </c>
      <c r="K31" s="31">
        <f t="shared" si="3"/>
        <v>27</v>
      </c>
      <c r="L31" s="47">
        <f t="shared" si="4"/>
        <v>69.23076923</v>
      </c>
      <c r="M31" s="31">
        <v>11.0</v>
      </c>
      <c r="N31" s="9"/>
      <c r="O31" s="31">
        <f t="shared" si="5"/>
        <v>38</v>
      </c>
      <c r="P31" s="47">
        <f t="shared" si="6"/>
        <v>70.37037037</v>
      </c>
      <c r="Q31" s="32">
        <v>13.0</v>
      </c>
      <c r="R31" s="50"/>
      <c r="S31" s="32">
        <v>51.0</v>
      </c>
      <c r="T31" s="47">
        <f t="shared" si="7"/>
        <v>71.83098592</v>
      </c>
      <c r="U31" s="31">
        <v>14.0</v>
      </c>
      <c r="V31" s="9"/>
      <c r="W31" s="31">
        <f t="shared" si="8"/>
        <v>65</v>
      </c>
      <c r="X31" s="47">
        <f t="shared" si="9"/>
        <v>73.03370787</v>
      </c>
      <c r="Y31" s="35">
        <v>22.0</v>
      </c>
      <c r="Z31" s="46"/>
      <c r="AA31" s="15">
        <f t="shared" si="10"/>
        <v>87</v>
      </c>
      <c r="AB31" s="48">
        <f t="shared" si="11"/>
        <v>71.31147541</v>
      </c>
      <c r="AC31" s="45">
        <v>14.0</v>
      </c>
      <c r="AD31" s="46"/>
      <c r="AE31" s="15">
        <f t="shared" si="12"/>
        <v>101</v>
      </c>
      <c r="AF31" s="48">
        <f t="shared" si="13"/>
        <v>73.72262774</v>
      </c>
      <c r="AG31" s="102">
        <v>13.0</v>
      </c>
      <c r="AH31" s="52"/>
      <c r="AI31" s="40">
        <f t="shared" si="14"/>
        <v>114</v>
      </c>
      <c r="AJ31" s="18">
        <f t="shared" si="15"/>
        <v>76</v>
      </c>
      <c r="AK31" s="36">
        <v>10.0</v>
      </c>
      <c r="AL31" s="18"/>
      <c r="AM31" s="40">
        <f t="shared" si="16"/>
        <v>124</v>
      </c>
      <c r="AN31" s="18">
        <f t="shared" si="17"/>
        <v>77.5</v>
      </c>
    </row>
    <row r="32">
      <c r="A32" s="41">
        <v>27.0</v>
      </c>
      <c r="B32" s="42" t="s">
        <v>45</v>
      </c>
      <c r="C32" s="31">
        <v>9.0</v>
      </c>
      <c r="D32" s="9"/>
      <c r="E32" s="31">
        <v>8.0</v>
      </c>
      <c r="F32" s="9"/>
      <c r="G32" s="31">
        <f t="shared" si="18"/>
        <v>17</v>
      </c>
      <c r="H32" s="31">
        <f t="shared" si="2"/>
        <v>80.95238095</v>
      </c>
      <c r="I32" s="31">
        <v>15.0</v>
      </c>
      <c r="J32" s="31">
        <v>17.0</v>
      </c>
      <c r="K32" s="31">
        <f t="shared" si="3"/>
        <v>32</v>
      </c>
      <c r="L32" s="31">
        <f t="shared" si="4"/>
        <v>82.05128205</v>
      </c>
      <c r="M32" s="31">
        <v>10.0</v>
      </c>
      <c r="N32" s="9"/>
      <c r="O32" s="31">
        <f t="shared" si="5"/>
        <v>42</v>
      </c>
      <c r="P32" s="31">
        <f t="shared" si="6"/>
        <v>77.77777778</v>
      </c>
      <c r="Q32" s="32">
        <v>14.0</v>
      </c>
      <c r="R32" s="50"/>
      <c r="S32" s="32">
        <v>56.0</v>
      </c>
      <c r="T32" s="32">
        <f t="shared" si="7"/>
        <v>78.87323944</v>
      </c>
      <c r="U32" s="31">
        <v>16.0</v>
      </c>
      <c r="V32" s="9"/>
      <c r="W32" s="31">
        <f t="shared" si="8"/>
        <v>72</v>
      </c>
      <c r="X32" s="31">
        <f t="shared" si="9"/>
        <v>80.8988764</v>
      </c>
      <c r="Y32" s="35">
        <v>30.0</v>
      </c>
      <c r="Z32" s="46"/>
      <c r="AA32" s="15">
        <f t="shared" si="10"/>
        <v>102</v>
      </c>
      <c r="AB32" s="9">
        <f t="shared" si="11"/>
        <v>83.60655738</v>
      </c>
      <c r="AC32" s="45">
        <v>12.0</v>
      </c>
      <c r="AD32" s="46"/>
      <c r="AE32" s="15">
        <f t="shared" si="12"/>
        <v>114</v>
      </c>
      <c r="AF32" s="9">
        <f t="shared" si="13"/>
        <v>83.21167883</v>
      </c>
      <c r="AG32" s="36">
        <v>13.0</v>
      </c>
      <c r="AH32" s="18"/>
      <c r="AI32" s="40">
        <f t="shared" si="14"/>
        <v>127</v>
      </c>
      <c r="AJ32" s="18">
        <f t="shared" si="15"/>
        <v>84.66666667</v>
      </c>
      <c r="AK32" s="36">
        <v>8.0</v>
      </c>
      <c r="AL32" s="18"/>
      <c r="AM32" s="40">
        <f t="shared" si="16"/>
        <v>135</v>
      </c>
      <c r="AN32" s="18">
        <f t="shared" si="17"/>
        <v>84.375</v>
      </c>
    </row>
    <row r="33">
      <c r="A33" s="41">
        <v>28.0</v>
      </c>
      <c r="B33" s="42" t="s">
        <v>46</v>
      </c>
      <c r="C33" s="31">
        <v>9.0</v>
      </c>
      <c r="D33" s="9"/>
      <c r="E33" s="31">
        <v>5.0</v>
      </c>
      <c r="F33" s="9"/>
      <c r="G33" s="31">
        <f t="shared" si="18"/>
        <v>14</v>
      </c>
      <c r="H33" s="47">
        <f t="shared" si="2"/>
        <v>66.66666667</v>
      </c>
      <c r="I33" s="31">
        <v>12.0</v>
      </c>
      <c r="J33" s="31">
        <v>13.0</v>
      </c>
      <c r="K33" s="31">
        <f t="shared" si="3"/>
        <v>26</v>
      </c>
      <c r="L33" s="47">
        <f t="shared" si="4"/>
        <v>66.66666667</v>
      </c>
      <c r="M33" s="31">
        <v>14.0</v>
      </c>
      <c r="N33" s="9"/>
      <c r="O33" s="31">
        <f t="shared" si="5"/>
        <v>40</v>
      </c>
      <c r="P33" s="47">
        <f t="shared" si="6"/>
        <v>74.07407407</v>
      </c>
      <c r="Q33" s="32">
        <v>13.0</v>
      </c>
      <c r="R33" s="50"/>
      <c r="S33" s="32">
        <v>53.0</v>
      </c>
      <c r="T33" s="47">
        <f t="shared" si="7"/>
        <v>74.64788732</v>
      </c>
      <c r="U33" s="31">
        <v>18.0</v>
      </c>
      <c r="V33" s="9"/>
      <c r="W33" s="31">
        <f t="shared" si="8"/>
        <v>71</v>
      </c>
      <c r="X33" s="31">
        <f t="shared" si="9"/>
        <v>79.7752809</v>
      </c>
      <c r="Y33" s="35">
        <v>30.0</v>
      </c>
      <c r="Z33" s="46"/>
      <c r="AA33" s="15">
        <f t="shared" si="10"/>
        <v>101</v>
      </c>
      <c r="AB33" s="9">
        <f t="shared" si="11"/>
        <v>82.78688525</v>
      </c>
      <c r="AC33" s="45">
        <v>14.0</v>
      </c>
      <c r="AD33" s="46"/>
      <c r="AE33" s="15">
        <f t="shared" si="12"/>
        <v>115</v>
      </c>
      <c r="AF33" s="9">
        <f t="shared" si="13"/>
        <v>83.94160584</v>
      </c>
      <c r="AG33" s="36">
        <v>12.0</v>
      </c>
      <c r="AH33" s="18"/>
      <c r="AI33" s="40">
        <f t="shared" si="14"/>
        <v>127</v>
      </c>
      <c r="AJ33" s="18">
        <f t="shared" si="15"/>
        <v>84.66666667</v>
      </c>
      <c r="AK33" s="36">
        <v>10.0</v>
      </c>
      <c r="AL33" s="18"/>
      <c r="AM33" s="40">
        <f t="shared" si="16"/>
        <v>137</v>
      </c>
      <c r="AN33" s="18">
        <f t="shared" si="17"/>
        <v>85.625</v>
      </c>
    </row>
    <row r="34">
      <c r="A34" s="41">
        <v>29.0</v>
      </c>
      <c r="B34" s="42" t="s">
        <v>47</v>
      </c>
      <c r="C34" s="31">
        <v>12.0</v>
      </c>
      <c r="D34" s="9"/>
      <c r="E34" s="31">
        <v>6.0</v>
      </c>
      <c r="F34" s="9"/>
      <c r="G34" s="31">
        <f t="shared" si="18"/>
        <v>18</v>
      </c>
      <c r="H34" s="31">
        <f t="shared" si="2"/>
        <v>85.71428571</v>
      </c>
      <c r="I34" s="31">
        <v>17.0</v>
      </c>
      <c r="J34" s="31">
        <v>18.0</v>
      </c>
      <c r="K34" s="31">
        <f t="shared" si="3"/>
        <v>35</v>
      </c>
      <c r="L34" s="31">
        <f t="shared" si="4"/>
        <v>89.74358974</v>
      </c>
      <c r="M34" s="31">
        <v>13.0</v>
      </c>
      <c r="N34" s="9"/>
      <c r="O34" s="31">
        <f t="shared" si="5"/>
        <v>48</v>
      </c>
      <c r="P34" s="31">
        <f t="shared" si="6"/>
        <v>88.88888889</v>
      </c>
      <c r="Q34" s="32">
        <v>17.0</v>
      </c>
      <c r="R34" s="50"/>
      <c r="S34" s="32">
        <v>65.0</v>
      </c>
      <c r="T34" s="32">
        <f t="shared" si="7"/>
        <v>91.54929577</v>
      </c>
      <c r="U34" s="31">
        <v>17.0</v>
      </c>
      <c r="V34" s="9"/>
      <c r="W34" s="31">
        <f t="shared" si="8"/>
        <v>82</v>
      </c>
      <c r="X34" s="31">
        <f t="shared" si="9"/>
        <v>92.13483146</v>
      </c>
      <c r="Y34" s="35">
        <v>33.0</v>
      </c>
      <c r="Z34" s="46"/>
      <c r="AA34" s="15">
        <f t="shared" si="10"/>
        <v>115</v>
      </c>
      <c r="AB34" s="9">
        <f t="shared" si="11"/>
        <v>94.26229508</v>
      </c>
      <c r="AC34" s="45">
        <v>15.0</v>
      </c>
      <c r="AD34" s="46"/>
      <c r="AE34" s="15">
        <f t="shared" si="12"/>
        <v>130</v>
      </c>
      <c r="AF34" s="9">
        <f t="shared" si="13"/>
        <v>94.89051095</v>
      </c>
      <c r="AG34" s="36">
        <v>13.0</v>
      </c>
      <c r="AH34" s="18"/>
      <c r="AI34" s="40">
        <f t="shared" si="14"/>
        <v>143</v>
      </c>
      <c r="AJ34" s="18">
        <f t="shared" si="15"/>
        <v>95.33333333</v>
      </c>
      <c r="AK34" s="36">
        <v>9.0</v>
      </c>
      <c r="AL34" s="18"/>
      <c r="AM34" s="40">
        <f t="shared" si="16"/>
        <v>152</v>
      </c>
      <c r="AN34" s="18">
        <f t="shared" si="17"/>
        <v>95</v>
      </c>
    </row>
    <row r="35">
      <c r="A35" s="41">
        <v>30.0</v>
      </c>
      <c r="B35" s="42" t="s">
        <v>48</v>
      </c>
      <c r="C35" s="31">
        <v>12.0</v>
      </c>
      <c r="D35" s="9"/>
      <c r="E35" s="31">
        <v>8.0</v>
      </c>
      <c r="F35" s="9"/>
      <c r="G35" s="31">
        <f t="shared" si="18"/>
        <v>20</v>
      </c>
      <c r="H35" s="31">
        <f t="shared" si="2"/>
        <v>95.23809524</v>
      </c>
      <c r="I35" s="31">
        <v>18.0</v>
      </c>
      <c r="J35" s="31">
        <v>18.0</v>
      </c>
      <c r="K35" s="31">
        <f t="shared" si="3"/>
        <v>38</v>
      </c>
      <c r="L35" s="31">
        <f t="shared" si="4"/>
        <v>97.43589744</v>
      </c>
      <c r="M35" s="31">
        <v>12.0</v>
      </c>
      <c r="N35" s="9"/>
      <c r="O35" s="31">
        <f t="shared" si="5"/>
        <v>50</v>
      </c>
      <c r="P35" s="31">
        <f t="shared" si="6"/>
        <v>92.59259259</v>
      </c>
      <c r="Q35" s="32">
        <v>17.0</v>
      </c>
      <c r="R35" s="50"/>
      <c r="S35" s="32">
        <v>67.0</v>
      </c>
      <c r="T35" s="32">
        <f t="shared" si="7"/>
        <v>94.36619718</v>
      </c>
      <c r="U35" s="31">
        <v>17.0</v>
      </c>
      <c r="V35" s="9"/>
      <c r="W35" s="31">
        <f t="shared" si="8"/>
        <v>84</v>
      </c>
      <c r="X35" s="31">
        <f t="shared" si="9"/>
        <v>94.38202247</v>
      </c>
      <c r="Y35" s="35">
        <v>30.0</v>
      </c>
      <c r="Z35" s="46"/>
      <c r="AA35" s="15">
        <f t="shared" si="10"/>
        <v>114</v>
      </c>
      <c r="AB35" s="9">
        <f t="shared" si="11"/>
        <v>93.44262295</v>
      </c>
      <c r="AC35" s="45">
        <v>15.0</v>
      </c>
      <c r="AD35" s="46"/>
      <c r="AE35" s="15">
        <f t="shared" si="12"/>
        <v>129</v>
      </c>
      <c r="AF35" s="9">
        <f t="shared" si="13"/>
        <v>94.16058394</v>
      </c>
      <c r="AG35" s="36">
        <v>13.0</v>
      </c>
      <c r="AH35" s="18"/>
      <c r="AI35" s="40">
        <f t="shared" si="14"/>
        <v>142</v>
      </c>
      <c r="AJ35" s="18">
        <f t="shared" si="15"/>
        <v>94.66666667</v>
      </c>
      <c r="AK35" s="36">
        <v>10.0</v>
      </c>
      <c r="AL35" s="18"/>
      <c r="AM35" s="40">
        <f t="shared" si="16"/>
        <v>152</v>
      </c>
      <c r="AN35" s="18">
        <f t="shared" si="17"/>
        <v>95</v>
      </c>
    </row>
  </sheetData>
  <mergeCells count="13">
    <mergeCell ref="Q3:R3"/>
    <mergeCell ref="U3:V3"/>
    <mergeCell ref="Y3:Z3"/>
    <mergeCell ref="AC3:AD3"/>
    <mergeCell ref="AG3:AJ3"/>
    <mergeCell ref="AK3:AN3"/>
    <mergeCell ref="A1:B1"/>
    <mergeCell ref="A2:B2"/>
    <mergeCell ref="C2:D2"/>
    <mergeCell ref="C3:D3"/>
    <mergeCell ref="E3:F3"/>
    <mergeCell ref="I3:J3"/>
    <mergeCell ref="M3:N3"/>
  </mergeCells>
  <hyperlinks>
    <hyperlink r:id="rId1" ref="A3"/>
  </hyperlin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25"/>
    <col customWidth="1" min="2" max="2" width="23.13"/>
  </cols>
  <sheetData>
    <row r="1">
      <c r="A1" s="1" t="s">
        <v>0</v>
      </c>
      <c r="B1" s="2"/>
      <c r="C1" s="1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>
      <c r="A2" s="6" t="s">
        <v>1</v>
      </c>
      <c r="B2" s="7"/>
      <c r="C2" s="9"/>
      <c r="D2" s="10"/>
      <c r="E2" s="4"/>
      <c r="F2" s="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>
      <c r="A3" s="12" t="s">
        <v>2</v>
      </c>
      <c r="B3" s="13" t="s">
        <v>3</v>
      </c>
      <c r="C3" s="13" t="s">
        <v>4</v>
      </c>
      <c r="D3" s="13" t="s">
        <v>5</v>
      </c>
      <c r="E3" s="10"/>
      <c r="F3" s="9"/>
      <c r="G3" s="13" t="s">
        <v>6</v>
      </c>
      <c r="H3" s="9"/>
      <c r="I3" s="9"/>
      <c r="J3" s="13" t="s">
        <v>7</v>
      </c>
      <c r="K3" s="9"/>
      <c r="L3" s="9"/>
      <c r="M3" s="13" t="s">
        <v>8</v>
      </c>
      <c r="N3" s="9"/>
      <c r="O3" s="9"/>
      <c r="P3" s="103" t="s">
        <v>9</v>
      </c>
      <c r="Q3" s="9"/>
      <c r="R3" s="9"/>
      <c r="S3" s="103" t="s">
        <v>10</v>
      </c>
      <c r="T3" s="9"/>
      <c r="U3" s="9"/>
      <c r="V3" s="103" t="s">
        <v>11</v>
      </c>
      <c r="W3" s="9"/>
      <c r="X3" s="9"/>
      <c r="Y3" s="38"/>
      <c r="Z3" s="104">
        <v>45292.0</v>
      </c>
      <c r="AA3" s="38"/>
      <c r="AB3" s="38"/>
      <c r="AC3" s="104">
        <v>45323.0</v>
      </c>
      <c r="AD3" s="38"/>
    </row>
    <row r="4">
      <c r="A4" s="21"/>
      <c r="B4" s="9"/>
      <c r="C4" s="22" t="s">
        <v>14</v>
      </c>
      <c r="D4" s="22" t="s">
        <v>14</v>
      </c>
      <c r="E4" s="24" t="s">
        <v>16</v>
      </c>
      <c r="F4" s="24" t="s">
        <v>17</v>
      </c>
      <c r="G4" s="22" t="s">
        <v>14</v>
      </c>
      <c r="H4" s="24" t="s">
        <v>16</v>
      </c>
      <c r="I4" s="24" t="s">
        <v>17</v>
      </c>
      <c r="J4" s="22" t="s">
        <v>14</v>
      </c>
      <c r="K4" s="24" t="s">
        <v>16</v>
      </c>
      <c r="L4" s="24" t="s">
        <v>17</v>
      </c>
      <c r="M4" s="22" t="s">
        <v>14</v>
      </c>
      <c r="N4" s="24" t="s">
        <v>16</v>
      </c>
      <c r="O4" s="24" t="s">
        <v>17</v>
      </c>
      <c r="P4" s="22" t="s">
        <v>14</v>
      </c>
      <c r="Q4" s="26" t="s">
        <v>16</v>
      </c>
      <c r="R4" s="26" t="s">
        <v>17</v>
      </c>
      <c r="S4" s="22" t="s">
        <v>14</v>
      </c>
      <c r="T4" s="26" t="s">
        <v>16</v>
      </c>
      <c r="U4" s="26" t="s">
        <v>17</v>
      </c>
      <c r="V4" s="22" t="s">
        <v>14</v>
      </c>
      <c r="W4" s="26" t="s">
        <v>16</v>
      </c>
      <c r="X4" s="26" t="s">
        <v>17</v>
      </c>
      <c r="Y4" s="105" t="s">
        <v>14</v>
      </c>
      <c r="Z4" s="29" t="s">
        <v>16</v>
      </c>
      <c r="AA4" s="29" t="s">
        <v>17</v>
      </c>
      <c r="AB4" s="105" t="s">
        <v>14</v>
      </c>
      <c r="AC4" s="29" t="s">
        <v>16</v>
      </c>
      <c r="AD4" s="29" t="s">
        <v>17</v>
      </c>
      <c r="AE4" s="4"/>
    </row>
    <row r="5">
      <c r="A5" s="21"/>
      <c r="B5" s="30" t="s">
        <v>18</v>
      </c>
      <c r="C5" s="31">
        <v>15.0</v>
      </c>
      <c r="D5" s="31">
        <v>10.0</v>
      </c>
      <c r="E5" s="31">
        <f t="shared" ref="E5:E35" si="1">C5+D5</f>
        <v>25</v>
      </c>
      <c r="F5" s="31">
        <f t="shared" ref="F5:F35" si="2">E5/25*100</f>
        <v>100</v>
      </c>
      <c r="G5" s="31">
        <v>23.0</v>
      </c>
      <c r="H5" s="31">
        <f t="shared" ref="H5:H35" si="3">E5+G5</f>
        <v>48</v>
      </c>
      <c r="I5" s="31">
        <f t="shared" ref="I5:I35" si="4">H5/48%</f>
        <v>100</v>
      </c>
      <c r="J5" s="31">
        <v>18.0</v>
      </c>
      <c r="K5" s="31">
        <f t="shared" ref="K5:K35" si="5">H5+J5</f>
        <v>66</v>
      </c>
      <c r="L5" s="31">
        <f t="shared" ref="L5:L35" si="6">K5/66%</f>
        <v>100</v>
      </c>
      <c r="M5" s="32">
        <v>23.0</v>
      </c>
      <c r="N5" s="32">
        <f t="shared" ref="N5:N35" si="7">K5+M5</f>
        <v>89</v>
      </c>
      <c r="O5" s="32">
        <f t="shared" ref="O5:O35" si="8">N5/89%</f>
        <v>100</v>
      </c>
      <c r="P5" s="31">
        <v>20.0</v>
      </c>
      <c r="Q5" s="31">
        <f t="shared" ref="Q5:Q35" si="9">N5+P5</f>
        <v>109</v>
      </c>
      <c r="R5" s="31">
        <f t="shared" ref="R5:R35" si="10">Q5/109%</f>
        <v>100</v>
      </c>
      <c r="S5" s="31">
        <v>21.0</v>
      </c>
      <c r="T5" s="31">
        <f t="shared" ref="T5:T35" si="11">Q5+S5</f>
        <v>130</v>
      </c>
      <c r="U5" s="31">
        <f t="shared" ref="U5:U35" si="12">T5/130%</f>
        <v>100</v>
      </c>
      <c r="V5" s="39">
        <v>18.0</v>
      </c>
      <c r="W5" s="9">
        <f t="shared" ref="W5:W35" si="13">T5+V5</f>
        <v>148</v>
      </c>
      <c r="X5" s="9">
        <f t="shared" ref="X5:X35" si="14">W5/148%</f>
        <v>100</v>
      </c>
      <c r="Y5" s="66">
        <v>17.0</v>
      </c>
      <c r="Z5" s="66">
        <f t="shared" ref="Z5:Z35" si="15">W5+Y5</f>
        <v>165</v>
      </c>
      <c r="AA5" s="66">
        <f t="shared" ref="AA5:AA35" si="16">Z5/165%</f>
        <v>100</v>
      </c>
      <c r="AB5" s="66">
        <v>13.0</v>
      </c>
      <c r="AC5" s="66">
        <f t="shared" ref="AC5:AC35" si="17">Z5+AB5</f>
        <v>178</v>
      </c>
      <c r="AD5" s="66">
        <f t="shared" ref="AD5:AD35" si="18">AC5/178%</f>
        <v>100</v>
      </c>
      <c r="AE5" s="67"/>
    </row>
    <row r="6">
      <c r="A6" s="41">
        <v>1.0</v>
      </c>
      <c r="B6" s="42" t="s">
        <v>19</v>
      </c>
      <c r="C6" s="31">
        <v>11.0</v>
      </c>
      <c r="D6" s="31">
        <v>8.0</v>
      </c>
      <c r="E6" s="31">
        <f t="shared" si="1"/>
        <v>19</v>
      </c>
      <c r="F6" s="31">
        <f t="shared" si="2"/>
        <v>76</v>
      </c>
      <c r="G6" s="31">
        <v>15.0</v>
      </c>
      <c r="H6" s="31">
        <f t="shared" si="3"/>
        <v>34</v>
      </c>
      <c r="I6" s="47">
        <f t="shared" si="4"/>
        <v>70.83333333</v>
      </c>
      <c r="J6" s="31">
        <v>17.0</v>
      </c>
      <c r="K6" s="31">
        <f t="shared" si="5"/>
        <v>51</v>
      </c>
      <c r="L6" s="31">
        <f t="shared" si="6"/>
        <v>77.27272727</v>
      </c>
      <c r="M6" s="32">
        <v>19.0</v>
      </c>
      <c r="N6" s="32">
        <f t="shared" si="7"/>
        <v>70</v>
      </c>
      <c r="O6" s="32">
        <f t="shared" si="8"/>
        <v>78.65168539</v>
      </c>
      <c r="P6" s="31">
        <v>19.0</v>
      </c>
      <c r="Q6" s="31">
        <f t="shared" si="9"/>
        <v>89</v>
      </c>
      <c r="R6" s="31">
        <f t="shared" si="10"/>
        <v>81.65137615</v>
      </c>
      <c r="S6" s="71">
        <v>19.0</v>
      </c>
      <c r="T6" s="35">
        <f t="shared" si="11"/>
        <v>108</v>
      </c>
      <c r="U6" s="31">
        <f t="shared" si="12"/>
        <v>83.07692308</v>
      </c>
      <c r="V6" s="45">
        <v>15.0</v>
      </c>
      <c r="W6" s="15">
        <f t="shared" si="13"/>
        <v>123</v>
      </c>
      <c r="X6" s="9">
        <f t="shared" si="14"/>
        <v>83.10810811</v>
      </c>
      <c r="Y6" s="66">
        <v>16.0</v>
      </c>
      <c r="Z6" s="106">
        <f t="shared" si="15"/>
        <v>139</v>
      </c>
      <c r="AA6" s="66">
        <f t="shared" si="16"/>
        <v>84.24242424</v>
      </c>
      <c r="AB6" s="66">
        <v>11.0</v>
      </c>
      <c r="AC6" s="106">
        <f t="shared" si="17"/>
        <v>150</v>
      </c>
      <c r="AD6" s="66">
        <f t="shared" si="18"/>
        <v>84.26966292</v>
      </c>
      <c r="AE6" s="67"/>
    </row>
    <row r="7">
      <c r="A7" s="41">
        <v>2.0</v>
      </c>
      <c r="B7" s="42" t="s">
        <v>20</v>
      </c>
      <c r="C7" s="31">
        <v>10.0</v>
      </c>
      <c r="D7" s="31">
        <v>10.0</v>
      </c>
      <c r="E7" s="31">
        <f t="shared" si="1"/>
        <v>20</v>
      </c>
      <c r="F7" s="31">
        <f t="shared" si="2"/>
        <v>80</v>
      </c>
      <c r="G7" s="31">
        <v>23.0</v>
      </c>
      <c r="H7" s="31">
        <f t="shared" si="3"/>
        <v>43</v>
      </c>
      <c r="I7" s="31">
        <f t="shared" si="4"/>
        <v>89.58333333</v>
      </c>
      <c r="J7" s="31">
        <v>17.0</v>
      </c>
      <c r="K7" s="31">
        <f t="shared" si="5"/>
        <v>60</v>
      </c>
      <c r="L7" s="31">
        <f t="shared" si="6"/>
        <v>90.90909091</v>
      </c>
      <c r="M7" s="32">
        <v>18.0</v>
      </c>
      <c r="N7" s="32">
        <f t="shared" si="7"/>
        <v>78</v>
      </c>
      <c r="O7" s="32">
        <f t="shared" si="8"/>
        <v>87.64044944</v>
      </c>
      <c r="P7" s="31">
        <v>18.0</v>
      </c>
      <c r="Q7" s="31">
        <f t="shared" si="9"/>
        <v>96</v>
      </c>
      <c r="R7" s="31">
        <f t="shared" si="10"/>
        <v>88.0733945</v>
      </c>
      <c r="S7" s="71">
        <v>21.0</v>
      </c>
      <c r="T7" s="35">
        <f t="shared" si="11"/>
        <v>117</v>
      </c>
      <c r="U7" s="31">
        <f t="shared" si="12"/>
        <v>90</v>
      </c>
      <c r="V7" s="45">
        <v>16.0</v>
      </c>
      <c r="W7" s="15">
        <f t="shared" si="13"/>
        <v>133</v>
      </c>
      <c r="X7" s="9">
        <f t="shared" si="14"/>
        <v>89.86486486</v>
      </c>
      <c r="Y7" s="66">
        <v>11.0</v>
      </c>
      <c r="Z7" s="106">
        <f t="shared" si="15"/>
        <v>144</v>
      </c>
      <c r="AA7" s="66">
        <f t="shared" si="16"/>
        <v>87.27272727</v>
      </c>
      <c r="AB7" s="66">
        <v>13.0</v>
      </c>
      <c r="AC7" s="106">
        <f t="shared" si="17"/>
        <v>157</v>
      </c>
      <c r="AD7" s="66">
        <f t="shared" si="18"/>
        <v>88.20224719</v>
      </c>
      <c r="AE7" s="67"/>
    </row>
    <row r="8">
      <c r="A8" s="41">
        <v>3.0</v>
      </c>
      <c r="B8" s="42" t="s">
        <v>21</v>
      </c>
      <c r="C8" s="31">
        <v>12.0</v>
      </c>
      <c r="D8" s="31">
        <v>8.0</v>
      </c>
      <c r="E8" s="31">
        <f t="shared" si="1"/>
        <v>20</v>
      </c>
      <c r="F8" s="31">
        <f t="shared" si="2"/>
        <v>80</v>
      </c>
      <c r="G8" s="31">
        <v>21.0</v>
      </c>
      <c r="H8" s="31">
        <f t="shared" si="3"/>
        <v>41</v>
      </c>
      <c r="I8" s="31">
        <f t="shared" si="4"/>
        <v>85.41666667</v>
      </c>
      <c r="J8" s="31">
        <v>16.0</v>
      </c>
      <c r="K8" s="31">
        <f t="shared" si="5"/>
        <v>57</v>
      </c>
      <c r="L8" s="31">
        <f t="shared" si="6"/>
        <v>86.36363636</v>
      </c>
      <c r="M8" s="32">
        <v>22.0</v>
      </c>
      <c r="N8" s="32">
        <f t="shared" si="7"/>
        <v>79</v>
      </c>
      <c r="O8" s="32">
        <f t="shared" si="8"/>
        <v>88.76404494</v>
      </c>
      <c r="P8" s="31">
        <v>18.0</v>
      </c>
      <c r="Q8" s="31">
        <f t="shared" si="9"/>
        <v>97</v>
      </c>
      <c r="R8" s="31">
        <f t="shared" si="10"/>
        <v>88.99082569</v>
      </c>
      <c r="S8" s="71">
        <v>20.0</v>
      </c>
      <c r="T8" s="35">
        <f t="shared" si="11"/>
        <v>117</v>
      </c>
      <c r="U8" s="31">
        <f t="shared" si="12"/>
        <v>90</v>
      </c>
      <c r="V8" s="45">
        <v>16.0</v>
      </c>
      <c r="W8" s="15">
        <f t="shared" si="13"/>
        <v>133</v>
      </c>
      <c r="X8" s="9">
        <f t="shared" si="14"/>
        <v>89.86486486</v>
      </c>
      <c r="Y8" s="66">
        <v>16.0</v>
      </c>
      <c r="Z8" s="106">
        <f t="shared" si="15"/>
        <v>149</v>
      </c>
      <c r="AA8" s="66">
        <f t="shared" si="16"/>
        <v>90.3030303</v>
      </c>
      <c r="AB8" s="66">
        <v>12.0</v>
      </c>
      <c r="AC8" s="106">
        <f t="shared" si="17"/>
        <v>161</v>
      </c>
      <c r="AD8" s="66">
        <f t="shared" si="18"/>
        <v>90.4494382</v>
      </c>
      <c r="AE8" s="67"/>
    </row>
    <row r="9">
      <c r="A9" s="41">
        <v>4.0</v>
      </c>
      <c r="B9" s="42" t="s">
        <v>22</v>
      </c>
      <c r="C9" s="31">
        <v>2.0</v>
      </c>
      <c r="D9" s="31">
        <v>10.0</v>
      </c>
      <c r="E9" s="31">
        <f t="shared" si="1"/>
        <v>12</v>
      </c>
      <c r="F9" s="47">
        <f t="shared" si="2"/>
        <v>48</v>
      </c>
      <c r="G9" s="31">
        <v>23.0</v>
      </c>
      <c r="H9" s="31">
        <f t="shared" si="3"/>
        <v>35</v>
      </c>
      <c r="I9" s="47">
        <f t="shared" si="4"/>
        <v>72.91666667</v>
      </c>
      <c r="J9" s="31">
        <v>18.0</v>
      </c>
      <c r="K9" s="31">
        <f t="shared" si="5"/>
        <v>53</v>
      </c>
      <c r="L9" s="31">
        <f t="shared" si="6"/>
        <v>80.3030303</v>
      </c>
      <c r="M9" s="32">
        <v>20.0</v>
      </c>
      <c r="N9" s="32">
        <f t="shared" si="7"/>
        <v>73</v>
      </c>
      <c r="O9" s="32">
        <f t="shared" si="8"/>
        <v>82.02247191</v>
      </c>
      <c r="P9" s="31">
        <v>17.0</v>
      </c>
      <c r="Q9" s="31">
        <f t="shared" si="9"/>
        <v>90</v>
      </c>
      <c r="R9" s="31">
        <f t="shared" si="10"/>
        <v>82.56880734</v>
      </c>
      <c r="S9" s="71">
        <v>20.0</v>
      </c>
      <c r="T9" s="35">
        <f t="shared" si="11"/>
        <v>110</v>
      </c>
      <c r="U9" s="31">
        <f t="shared" si="12"/>
        <v>84.61538462</v>
      </c>
      <c r="V9" s="45">
        <v>10.0</v>
      </c>
      <c r="W9" s="15">
        <f t="shared" si="13"/>
        <v>120</v>
      </c>
      <c r="X9" s="9">
        <f t="shared" si="14"/>
        <v>81.08108108</v>
      </c>
      <c r="Y9" s="66">
        <v>17.0</v>
      </c>
      <c r="Z9" s="106">
        <f t="shared" si="15"/>
        <v>137</v>
      </c>
      <c r="AA9" s="66">
        <f t="shared" si="16"/>
        <v>83.03030303</v>
      </c>
      <c r="AB9" s="66">
        <v>12.0</v>
      </c>
      <c r="AC9" s="106">
        <f t="shared" si="17"/>
        <v>149</v>
      </c>
      <c r="AD9" s="66">
        <f t="shared" si="18"/>
        <v>83.70786517</v>
      </c>
      <c r="AE9" s="67"/>
    </row>
    <row r="10">
      <c r="A10" s="41">
        <v>5.0</v>
      </c>
      <c r="B10" s="42" t="s">
        <v>23</v>
      </c>
      <c r="C10" s="31">
        <v>4.0</v>
      </c>
      <c r="D10" s="31">
        <v>8.0</v>
      </c>
      <c r="E10" s="31">
        <f t="shared" si="1"/>
        <v>12</v>
      </c>
      <c r="F10" s="47">
        <f t="shared" si="2"/>
        <v>48</v>
      </c>
      <c r="G10" s="31">
        <v>21.0</v>
      </c>
      <c r="H10" s="31">
        <f t="shared" si="3"/>
        <v>33</v>
      </c>
      <c r="I10" s="47">
        <f t="shared" si="4"/>
        <v>68.75</v>
      </c>
      <c r="J10" s="31">
        <v>17.0</v>
      </c>
      <c r="K10" s="31">
        <f t="shared" si="5"/>
        <v>50</v>
      </c>
      <c r="L10" s="31">
        <f t="shared" si="6"/>
        <v>75.75757576</v>
      </c>
      <c r="M10" s="32">
        <v>15.0</v>
      </c>
      <c r="N10" s="32">
        <f t="shared" si="7"/>
        <v>65</v>
      </c>
      <c r="O10" s="47">
        <f t="shared" si="8"/>
        <v>73.03370787</v>
      </c>
      <c r="P10" s="31">
        <v>18.0</v>
      </c>
      <c r="Q10" s="31">
        <f t="shared" si="9"/>
        <v>83</v>
      </c>
      <c r="R10" s="31">
        <f t="shared" si="10"/>
        <v>76.14678899</v>
      </c>
      <c r="S10" s="71">
        <v>21.0</v>
      </c>
      <c r="T10" s="35">
        <f t="shared" si="11"/>
        <v>104</v>
      </c>
      <c r="U10" s="31">
        <f t="shared" si="12"/>
        <v>80</v>
      </c>
      <c r="V10" s="45">
        <v>13.0</v>
      </c>
      <c r="W10" s="15">
        <f t="shared" si="13"/>
        <v>117</v>
      </c>
      <c r="X10" s="9">
        <f t="shared" si="14"/>
        <v>79.05405405</v>
      </c>
      <c r="Y10" s="66">
        <v>16.0</v>
      </c>
      <c r="Z10" s="106">
        <f t="shared" si="15"/>
        <v>133</v>
      </c>
      <c r="AA10" s="66">
        <f t="shared" si="16"/>
        <v>80.60606061</v>
      </c>
      <c r="AB10" s="66">
        <v>12.0</v>
      </c>
      <c r="AC10" s="106">
        <f t="shared" si="17"/>
        <v>145</v>
      </c>
      <c r="AD10" s="66">
        <f t="shared" si="18"/>
        <v>81.46067416</v>
      </c>
      <c r="AE10" s="67"/>
    </row>
    <row r="11">
      <c r="A11" s="41">
        <v>6.0</v>
      </c>
      <c r="B11" s="42" t="s">
        <v>24</v>
      </c>
      <c r="C11" s="31">
        <v>9.0</v>
      </c>
      <c r="D11" s="31">
        <v>6.0</v>
      </c>
      <c r="E11" s="31">
        <f t="shared" si="1"/>
        <v>15</v>
      </c>
      <c r="F11" s="47">
        <f t="shared" si="2"/>
        <v>60</v>
      </c>
      <c r="G11" s="31">
        <v>22.0</v>
      </c>
      <c r="H11" s="31">
        <f t="shared" si="3"/>
        <v>37</v>
      </c>
      <c r="I11" s="31">
        <f t="shared" si="4"/>
        <v>77.08333333</v>
      </c>
      <c r="J11" s="31">
        <v>17.0</v>
      </c>
      <c r="K11" s="31">
        <f t="shared" si="5"/>
        <v>54</v>
      </c>
      <c r="L11" s="31">
        <f t="shared" si="6"/>
        <v>81.81818182</v>
      </c>
      <c r="M11" s="32">
        <v>19.0</v>
      </c>
      <c r="N11" s="32">
        <f t="shared" si="7"/>
        <v>73</v>
      </c>
      <c r="O11" s="32">
        <f t="shared" si="8"/>
        <v>82.02247191</v>
      </c>
      <c r="P11" s="31">
        <v>16.0</v>
      </c>
      <c r="Q11" s="31">
        <f t="shared" si="9"/>
        <v>89</v>
      </c>
      <c r="R11" s="31">
        <f t="shared" si="10"/>
        <v>81.65137615</v>
      </c>
      <c r="S11" s="71">
        <v>21.0</v>
      </c>
      <c r="T11" s="35">
        <f t="shared" si="11"/>
        <v>110</v>
      </c>
      <c r="U11" s="31">
        <f t="shared" si="12"/>
        <v>84.61538462</v>
      </c>
      <c r="V11" s="45">
        <v>16.0</v>
      </c>
      <c r="W11" s="15">
        <f t="shared" si="13"/>
        <v>126</v>
      </c>
      <c r="X11" s="9">
        <f t="shared" si="14"/>
        <v>85.13513514</v>
      </c>
      <c r="Y11" s="66">
        <v>16.0</v>
      </c>
      <c r="Z11" s="106">
        <f t="shared" si="15"/>
        <v>142</v>
      </c>
      <c r="AA11" s="66">
        <f t="shared" si="16"/>
        <v>86.06060606</v>
      </c>
      <c r="AB11" s="66">
        <v>11.0</v>
      </c>
      <c r="AC11" s="106">
        <f t="shared" si="17"/>
        <v>153</v>
      </c>
      <c r="AD11" s="66">
        <f t="shared" si="18"/>
        <v>85.95505618</v>
      </c>
      <c r="AE11" s="67"/>
    </row>
    <row r="12">
      <c r="A12" s="41">
        <v>7.0</v>
      </c>
      <c r="B12" s="42" t="s">
        <v>25</v>
      </c>
      <c r="C12" s="31">
        <v>13.0</v>
      </c>
      <c r="D12" s="31">
        <v>7.0</v>
      </c>
      <c r="E12" s="31">
        <f t="shared" si="1"/>
        <v>20</v>
      </c>
      <c r="F12" s="31">
        <f t="shared" si="2"/>
        <v>80</v>
      </c>
      <c r="G12" s="31">
        <v>22.0</v>
      </c>
      <c r="H12" s="31">
        <f t="shared" si="3"/>
        <v>42</v>
      </c>
      <c r="I12" s="31">
        <f t="shared" si="4"/>
        <v>87.5</v>
      </c>
      <c r="J12" s="31">
        <v>15.0</v>
      </c>
      <c r="K12" s="31">
        <f t="shared" si="5"/>
        <v>57</v>
      </c>
      <c r="L12" s="31">
        <f t="shared" si="6"/>
        <v>86.36363636</v>
      </c>
      <c r="M12" s="32">
        <v>20.0</v>
      </c>
      <c r="N12" s="32">
        <f t="shared" si="7"/>
        <v>77</v>
      </c>
      <c r="O12" s="32">
        <f t="shared" si="8"/>
        <v>86.51685393</v>
      </c>
      <c r="P12" s="31">
        <v>17.0</v>
      </c>
      <c r="Q12" s="31">
        <f t="shared" si="9"/>
        <v>94</v>
      </c>
      <c r="R12" s="31">
        <f t="shared" si="10"/>
        <v>86.23853211</v>
      </c>
      <c r="S12" s="71">
        <v>14.0</v>
      </c>
      <c r="T12" s="35">
        <f t="shared" si="11"/>
        <v>108</v>
      </c>
      <c r="U12" s="31">
        <f t="shared" si="12"/>
        <v>83.07692308</v>
      </c>
      <c r="V12" s="45">
        <v>15.0</v>
      </c>
      <c r="W12" s="15">
        <f t="shared" si="13"/>
        <v>123</v>
      </c>
      <c r="X12" s="9">
        <f t="shared" si="14"/>
        <v>83.10810811</v>
      </c>
      <c r="Y12" s="66">
        <v>17.0</v>
      </c>
      <c r="Z12" s="106">
        <f t="shared" si="15"/>
        <v>140</v>
      </c>
      <c r="AA12" s="66">
        <f t="shared" si="16"/>
        <v>84.84848485</v>
      </c>
      <c r="AB12" s="66">
        <v>11.0</v>
      </c>
      <c r="AC12" s="106">
        <f t="shared" si="17"/>
        <v>151</v>
      </c>
      <c r="AD12" s="66">
        <f t="shared" si="18"/>
        <v>84.83146067</v>
      </c>
      <c r="AE12" s="67"/>
    </row>
    <row r="13">
      <c r="A13" s="41">
        <v>8.0</v>
      </c>
      <c r="B13" s="42" t="s">
        <v>26</v>
      </c>
      <c r="C13" s="31">
        <v>10.0</v>
      </c>
      <c r="D13" s="31">
        <v>10.0</v>
      </c>
      <c r="E13" s="31">
        <f t="shared" si="1"/>
        <v>20</v>
      </c>
      <c r="F13" s="31">
        <f t="shared" si="2"/>
        <v>80</v>
      </c>
      <c r="G13" s="31">
        <v>21.0</v>
      </c>
      <c r="H13" s="31">
        <f t="shared" si="3"/>
        <v>41</v>
      </c>
      <c r="I13" s="31">
        <f t="shared" si="4"/>
        <v>85.41666667</v>
      </c>
      <c r="J13" s="31">
        <v>18.0</v>
      </c>
      <c r="K13" s="31">
        <f t="shared" si="5"/>
        <v>59</v>
      </c>
      <c r="L13" s="31">
        <f t="shared" si="6"/>
        <v>89.39393939</v>
      </c>
      <c r="M13" s="32">
        <v>21.0</v>
      </c>
      <c r="N13" s="32">
        <f t="shared" si="7"/>
        <v>80</v>
      </c>
      <c r="O13" s="32">
        <f t="shared" si="8"/>
        <v>89.88764045</v>
      </c>
      <c r="P13" s="31">
        <v>18.0</v>
      </c>
      <c r="Q13" s="31">
        <f t="shared" si="9"/>
        <v>98</v>
      </c>
      <c r="R13" s="31">
        <f t="shared" si="10"/>
        <v>89.90825688</v>
      </c>
      <c r="S13" s="71">
        <v>19.0</v>
      </c>
      <c r="T13" s="35">
        <f t="shared" si="11"/>
        <v>117</v>
      </c>
      <c r="U13" s="31">
        <f t="shared" si="12"/>
        <v>90</v>
      </c>
      <c r="V13" s="45">
        <v>16.0</v>
      </c>
      <c r="W13" s="15">
        <f t="shared" si="13"/>
        <v>133</v>
      </c>
      <c r="X13" s="9">
        <f t="shared" si="14"/>
        <v>89.86486486</v>
      </c>
      <c r="Y13" s="66">
        <v>17.0</v>
      </c>
      <c r="Z13" s="106">
        <f t="shared" si="15"/>
        <v>150</v>
      </c>
      <c r="AA13" s="66">
        <f t="shared" si="16"/>
        <v>90.90909091</v>
      </c>
      <c r="AB13" s="66">
        <v>8.0</v>
      </c>
      <c r="AC13" s="106">
        <f t="shared" si="17"/>
        <v>158</v>
      </c>
      <c r="AD13" s="66">
        <f t="shared" si="18"/>
        <v>88.76404494</v>
      </c>
      <c r="AE13" s="67"/>
    </row>
    <row r="14">
      <c r="A14" s="41">
        <v>9.0</v>
      </c>
      <c r="B14" s="42" t="s">
        <v>27</v>
      </c>
      <c r="C14" s="31">
        <v>15.0</v>
      </c>
      <c r="D14" s="31">
        <v>9.0</v>
      </c>
      <c r="E14" s="31">
        <f t="shared" si="1"/>
        <v>24</v>
      </c>
      <c r="F14" s="31">
        <f t="shared" si="2"/>
        <v>96</v>
      </c>
      <c r="G14" s="31">
        <v>17.0</v>
      </c>
      <c r="H14" s="31">
        <f t="shared" si="3"/>
        <v>41</v>
      </c>
      <c r="I14" s="31">
        <f t="shared" si="4"/>
        <v>85.41666667</v>
      </c>
      <c r="J14" s="31">
        <v>14.0</v>
      </c>
      <c r="K14" s="31">
        <f t="shared" si="5"/>
        <v>55</v>
      </c>
      <c r="L14" s="31">
        <f t="shared" si="6"/>
        <v>83.33333333</v>
      </c>
      <c r="M14" s="32">
        <v>22.0</v>
      </c>
      <c r="N14" s="32">
        <f t="shared" si="7"/>
        <v>77</v>
      </c>
      <c r="O14" s="32">
        <f t="shared" si="8"/>
        <v>86.51685393</v>
      </c>
      <c r="P14" s="31">
        <v>17.0</v>
      </c>
      <c r="Q14" s="31">
        <f t="shared" si="9"/>
        <v>94</v>
      </c>
      <c r="R14" s="31">
        <f t="shared" si="10"/>
        <v>86.23853211</v>
      </c>
      <c r="S14" s="71">
        <v>15.0</v>
      </c>
      <c r="T14" s="35">
        <f t="shared" si="11"/>
        <v>109</v>
      </c>
      <c r="U14" s="31">
        <f t="shared" si="12"/>
        <v>83.84615385</v>
      </c>
      <c r="V14" s="45">
        <v>17.0</v>
      </c>
      <c r="W14" s="15">
        <f t="shared" si="13"/>
        <v>126</v>
      </c>
      <c r="X14" s="9">
        <f t="shared" si="14"/>
        <v>85.13513514</v>
      </c>
      <c r="Y14" s="66">
        <v>15.0</v>
      </c>
      <c r="Z14" s="106">
        <f t="shared" si="15"/>
        <v>141</v>
      </c>
      <c r="AA14" s="66">
        <f t="shared" si="16"/>
        <v>85.45454545</v>
      </c>
      <c r="AB14" s="66">
        <v>13.0</v>
      </c>
      <c r="AC14" s="106">
        <f t="shared" si="17"/>
        <v>154</v>
      </c>
      <c r="AD14" s="66">
        <f t="shared" si="18"/>
        <v>86.51685393</v>
      </c>
      <c r="AE14" s="67"/>
    </row>
    <row r="15">
      <c r="A15" s="41">
        <v>10.0</v>
      </c>
      <c r="B15" s="42" t="s">
        <v>28</v>
      </c>
      <c r="C15" s="31">
        <v>11.0</v>
      </c>
      <c r="D15" s="31">
        <v>8.0</v>
      </c>
      <c r="E15" s="31">
        <f t="shared" si="1"/>
        <v>19</v>
      </c>
      <c r="F15" s="31">
        <f t="shared" si="2"/>
        <v>76</v>
      </c>
      <c r="G15" s="31">
        <v>18.0</v>
      </c>
      <c r="H15" s="31">
        <f t="shared" si="3"/>
        <v>37</v>
      </c>
      <c r="I15" s="31">
        <f t="shared" si="4"/>
        <v>77.08333333</v>
      </c>
      <c r="J15" s="31">
        <v>18.0</v>
      </c>
      <c r="K15" s="31">
        <f t="shared" si="5"/>
        <v>55</v>
      </c>
      <c r="L15" s="31">
        <f t="shared" si="6"/>
        <v>83.33333333</v>
      </c>
      <c r="M15" s="32">
        <v>16.0</v>
      </c>
      <c r="N15" s="32">
        <f t="shared" si="7"/>
        <v>71</v>
      </c>
      <c r="O15" s="32">
        <f t="shared" si="8"/>
        <v>79.7752809</v>
      </c>
      <c r="P15" s="31">
        <v>20.0</v>
      </c>
      <c r="Q15" s="31">
        <f t="shared" si="9"/>
        <v>91</v>
      </c>
      <c r="R15" s="31">
        <f t="shared" si="10"/>
        <v>83.48623853</v>
      </c>
      <c r="S15" s="71">
        <v>15.0</v>
      </c>
      <c r="T15" s="35">
        <f t="shared" si="11"/>
        <v>106</v>
      </c>
      <c r="U15" s="31">
        <f t="shared" si="12"/>
        <v>81.53846154</v>
      </c>
      <c r="V15" s="45">
        <v>18.0</v>
      </c>
      <c r="W15" s="15">
        <f t="shared" si="13"/>
        <v>124</v>
      </c>
      <c r="X15" s="9">
        <f t="shared" si="14"/>
        <v>83.78378378</v>
      </c>
      <c r="Y15" s="66">
        <v>11.0</v>
      </c>
      <c r="Z15" s="106">
        <f t="shared" si="15"/>
        <v>135</v>
      </c>
      <c r="AA15" s="66">
        <f t="shared" si="16"/>
        <v>81.81818182</v>
      </c>
      <c r="AB15" s="66">
        <v>13.0</v>
      </c>
      <c r="AC15" s="106">
        <f t="shared" si="17"/>
        <v>148</v>
      </c>
      <c r="AD15" s="66">
        <f t="shared" si="18"/>
        <v>83.14606742</v>
      </c>
      <c r="AE15" s="67"/>
    </row>
    <row r="16">
      <c r="A16" s="41">
        <v>11.0</v>
      </c>
      <c r="B16" s="42" t="s">
        <v>29</v>
      </c>
      <c r="C16" s="31">
        <v>9.0</v>
      </c>
      <c r="D16" s="31">
        <v>7.0</v>
      </c>
      <c r="E16" s="31">
        <f t="shared" si="1"/>
        <v>16</v>
      </c>
      <c r="F16" s="47">
        <f t="shared" si="2"/>
        <v>64</v>
      </c>
      <c r="G16" s="31">
        <v>14.0</v>
      </c>
      <c r="H16" s="31">
        <f t="shared" si="3"/>
        <v>30</v>
      </c>
      <c r="I16" s="47">
        <f t="shared" si="4"/>
        <v>62.5</v>
      </c>
      <c r="J16" s="31">
        <v>18.0</v>
      </c>
      <c r="K16" s="31">
        <f t="shared" si="5"/>
        <v>48</v>
      </c>
      <c r="L16" s="31">
        <f t="shared" si="6"/>
        <v>72.72727273</v>
      </c>
      <c r="M16" s="32">
        <v>19.0</v>
      </c>
      <c r="N16" s="32">
        <f t="shared" si="7"/>
        <v>67</v>
      </c>
      <c r="O16" s="32">
        <f t="shared" si="8"/>
        <v>75.28089888</v>
      </c>
      <c r="P16" s="31">
        <v>17.0</v>
      </c>
      <c r="Q16" s="31">
        <f t="shared" si="9"/>
        <v>84</v>
      </c>
      <c r="R16" s="31">
        <f t="shared" si="10"/>
        <v>77.06422018</v>
      </c>
      <c r="S16" s="71">
        <v>15.0</v>
      </c>
      <c r="T16" s="35">
        <f t="shared" si="11"/>
        <v>99</v>
      </c>
      <c r="U16" s="31">
        <f t="shared" si="12"/>
        <v>76.15384615</v>
      </c>
      <c r="V16" s="45">
        <v>18.0</v>
      </c>
      <c r="W16" s="15">
        <f t="shared" si="13"/>
        <v>117</v>
      </c>
      <c r="X16" s="9">
        <f t="shared" si="14"/>
        <v>79.05405405</v>
      </c>
      <c r="Y16" s="66">
        <v>13.0</v>
      </c>
      <c r="Z16" s="106">
        <f t="shared" si="15"/>
        <v>130</v>
      </c>
      <c r="AA16" s="66">
        <f t="shared" si="16"/>
        <v>78.78787879</v>
      </c>
      <c r="AB16" s="66">
        <v>9.0</v>
      </c>
      <c r="AC16" s="106">
        <f t="shared" si="17"/>
        <v>139</v>
      </c>
      <c r="AD16" s="66">
        <f t="shared" si="18"/>
        <v>78.08988764</v>
      </c>
      <c r="AE16" s="67"/>
    </row>
    <row r="17">
      <c r="A17" s="41">
        <v>12.0</v>
      </c>
      <c r="B17" s="42" t="s">
        <v>30</v>
      </c>
      <c r="C17" s="31">
        <v>9.0</v>
      </c>
      <c r="D17" s="31">
        <v>7.0</v>
      </c>
      <c r="E17" s="31">
        <f t="shared" si="1"/>
        <v>16</v>
      </c>
      <c r="F17" s="47">
        <f t="shared" si="2"/>
        <v>64</v>
      </c>
      <c r="G17" s="31">
        <v>19.0</v>
      </c>
      <c r="H17" s="31">
        <f t="shared" si="3"/>
        <v>35</v>
      </c>
      <c r="I17" s="47">
        <f t="shared" si="4"/>
        <v>72.91666667</v>
      </c>
      <c r="J17" s="31">
        <v>15.0</v>
      </c>
      <c r="K17" s="31">
        <f t="shared" si="5"/>
        <v>50</v>
      </c>
      <c r="L17" s="31">
        <f t="shared" si="6"/>
        <v>75.75757576</v>
      </c>
      <c r="M17" s="32">
        <v>21.0</v>
      </c>
      <c r="N17" s="32">
        <f t="shared" si="7"/>
        <v>71</v>
      </c>
      <c r="O17" s="32">
        <f t="shared" si="8"/>
        <v>79.7752809</v>
      </c>
      <c r="P17" s="31">
        <v>18.0</v>
      </c>
      <c r="Q17" s="31">
        <f t="shared" si="9"/>
        <v>89</v>
      </c>
      <c r="R17" s="31">
        <f t="shared" si="10"/>
        <v>81.65137615</v>
      </c>
      <c r="S17" s="71">
        <v>19.0</v>
      </c>
      <c r="T17" s="35">
        <f t="shared" si="11"/>
        <v>108</v>
      </c>
      <c r="U17" s="31">
        <f t="shared" si="12"/>
        <v>83.07692308</v>
      </c>
      <c r="V17" s="45">
        <v>17.0</v>
      </c>
      <c r="W17" s="15">
        <f t="shared" si="13"/>
        <v>125</v>
      </c>
      <c r="X17" s="9">
        <f t="shared" si="14"/>
        <v>84.45945946</v>
      </c>
      <c r="Y17" s="66">
        <v>16.0</v>
      </c>
      <c r="Z17" s="106">
        <f t="shared" si="15"/>
        <v>141</v>
      </c>
      <c r="AA17" s="66">
        <f t="shared" si="16"/>
        <v>85.45454545</v>
      </c>
      <c r="AB17" s="66">
        <v>11.0</v>
      </c>
      <c r="AC17" s="106">
        <f t="shared" si="17"/>
        <v>152</v>
      </c>
      <c r="AD17" s="66">
        <f t="shared" si="18"/>
        <v>85.39325843</v>
      </c>
      <c r="AE17" s="67"/>
    </row>
    <row r="18">
      <c r="A18" s="41">
        <v>13.0</v>
      </c>
      <c r="B18" s="42" t="s">
        <v>31</v>
      </c>
      <c r="C18" s="31">
        <v>13.0</v>
      </c>
      <c r="D18" s="31">
        <v>5.0</v>
      </c>
      <c r="E18" s="31">
        <f t="shared" si="1"/>
        <v>18</v>
      </c>
      <c r="F18" s="31">
        <f t="shared" si="2"/>
        <v>72</v>
      </c>
      <c r="G18" s="31">
        <v>7.0</v>
      </c>
      <c r="H18" s="31">
        <f t="shared" si="3"/>
        <v>25</v>
      </c>
      <c r="I18" s="47">
        <f t="shared" si="4"/>
        <v>52.08333333</v>
      </c>
      <c r="J18" s="31">
        <v>12.0</v>
      </c>
      <c r="K18" s="31">
        <f t="shared" si="5"/>
        <v>37</v>
      </c>
      <c r="L18" s="47">
        <f t="shared" si="6"/>
        <v>56.06060606</v>
      </c>
      <c r="M18" s="32">
        <v>21.0</v>
      </c>
      <c r="N18" s="32">
        <f t="shared" si="7"/>
        <v>58</v>
      </c>
      <c r="O18" s="47">
        <f t="shared" si="8"/>
        <v>65.16853933</v>
      </c>
      <c r="P18" s="31">
        <v>15.0</v>
      </c>
      <c r="Q18" s="31">
        <f t="shared" si="9"/>
        <v>73</v>
      </c>
      <c r="R18" s="47">
        <f t="shared" si="10"/>
        <v>66.97247706</v>
      </c>
      <c r="S18" s="71">
        <v>13.0</v>
      </c>
      <c r="T18" s="35">
        <f t="shared" si="11"/>
        <v>86</v>
      </c>
      <c r="U18" s="47">
        <f t="shared" si="12"/>
        <v>66.15384615</v>
      </c>
      <c r="V18" s="45">
        <v>6.0</v>
      </c>
      <c r="W18" s="15">
        <f t="shared" si="13"/>
        <v>92</v>
      </c>
      <c r="X18" s="48">
        <f t="shared" si="14"/>
        <v>62.16216216</v>
      </c>
      <c r="Y18" s="66">
        <v>16.0</v>
      </c>
      <c r="Z18" s="106">
        <f t="shared" si="15"/>
        <v>108</v>
      </c>
      <c r="AA18" s="107">
        <f t="shared" si="16"/>
        <v>65.45454545</v>
      </c>
      <c r="AB18" s="66">
        <v>13.0</v>
      </c>
      <c r="AC18" s="106">
        <f t="shared" si="17"/>
        <v>121</v>
      </c>
      <c r="AD18" s="107">
        <f t="shared" si="18"/>
        <v>67.97752809</v>
      </c>
      <c r="AE18" s="67"/>
    </row>
    <row r="19">
      <c r="A19" s="41">
        <v>14.0</v>
      </c>
      <c r="B19" s="42" t="s">
        <v>32</v>
      </c>
      <c r="C19" s="31">
        <v>14.0</v>
      </c>
      <c r="D19" s="31">
        <v>8.0</v>
      </c>
      <c r="E19" s="31">
        <f t="shared" si="1"/>
        <v>22</v>
      </c>
      <c r="F19" s="31">
        <f t="shared" si="2"/>
        <v>88</v>
      </c>
      <c r="G19" s="31">
        <v>23.0</v>
      </c>
      <c r="H19" s="31">
        <f t="shared" si="3"/>
        <v>45</v>
      </c>
      <c r="I19" s="31">
        <f t="shared" si="4"/>
        <v>93.75</v>
      </c>
      <c r="J19" s="31">
        <v>16.0</v>
      </c>
      <c r="K19" s="31">
        <f t="shared" si="5"/>
        <v>61</v>
      </c>
      <c r="L19" s="31">
        <f t="shared" si="6"/>
        <v>92.42424242</v>
      </c>
      <c r="M19" s="32">
        <v>19.0</v>
      </c>
      <c r="N19" s="32">
        <f t="shared" si="7"/>
        <v>80</v>
      </c>
      <c r="O19" s="32">
        <f t="shared" si="8"/>
        <v>89.88764045</v>
      </c>
      <c r="P19" s="31">
        <v>18.0</v>
      </c>
      <c r="Q19" s="31">
        <f t="shared" si="9"/>
        <v>98</v>
      </c>
      <c r="R19" s="31">
        <f t="shared" si="10"/>
        <v>89.90825688</v>
      </c>
      <c r="S19" s="71">
        <v>19.0</v>
      </c>
      <c r="T19" s="35">
        <f t="shared" si="11"/>
        <v>117</v>
      </c>
      <c r="U19" s="31">
        <f t="shared" si="12"/>
        <v>90</v>
      </c>
      <c r="V19" s="45">
        <v>14.0</v>
      </c>
      <c r="W19" s="15">
        <f t="shared" si="13"/>
        <v>131</v>
      </c>
      <c r="X19" s="9">
        <f t="shared" si="14"/>
        <v>88.51351351</v>
      </c>
      <c r="Y19" s="66">
        <v>16.0</v>
      </c>
      <c r="Z19" s="106">
        <f t="shared" si="15"/>
        <v>147</v>
      </c>
      <c r="AA19" s="66">
        <f t="shared" si="16"/>
        <v>89.09090909</v>
      </c>
      <c r="AB19" s="66">
        <v>12.0</v>
      </c>
      <c r="AC19" s="106">
        <f t="shared" si="17"/>
        <v>159</v>
      </c>
      <c r="AD19" s="66">
        <f t="shared" si="18"/>
        <v>89.3258427</v>
      </c>
      <c r="AE19" s="67"/>
    </row>
    <row r="20">
      <c r="A20" s="41">
        <v>15.0</v>
      </c>
      <c r="B20" s="42" t="s">
        <v>33</v>
      </c>
      <c r="C20" s="31">
        <v>10.0</v>
      </c>
      <c r="D20" s="31">
        <v>10.0</v>
      </c>
      <c r="E20" s="31">
        <f t="shared" si="1"/>
        <v>20</v>
      </c>
      <c r="F20" s="31">
        <f t="shared" si="2"/>
        <v>80</v>
      </c>
      <c r="G20" s="31">
        <v>23.0</v>
      </c>
      <c r="H20" s="31">
        <f t="shared" si="3"/>
        <v>43</v>
      </c>
      <c r="I20" s="31">
        <f t="shared" si="4"/>
        <v>89.58333333</v>
      </c>
      <c r="J20" s="31">
        <v>17.0</v>
      </c>
      <c r="K20" s="31">
        <f t="shared" si="5"/>
        <v>60</v>
      </c>
      <c r="L20" s="31">
        <f t="shared" si="6"/>
        <v>90.90909091</v>
      </c>
      <c r="M20" s="32">
        <v>22.0</v>
      </c>
      <c r="N20" s="32">
        <f t="shared" si="7"/>
        <v>82</v>
      </c>
      <c r="O20" s="32">
        <f t="shared" si="8"/>
        <v>92.13483146</v>
      </c>
      <c r="P20" s="31">
        <v>20.0</v>
      </c>
      <c r="Q20" s="31">
        <f t="shared" si="9"/>
        <v>102</v>
      </c>
      <c r="R20" s="31">
        <f t="shared" si="10"/>
        <v>93.57798165</v>
      </c>
      <c r="S20" s="71">
        <v>21.0</v>
      </c>
      <c r="T20" s="35">
        <f t="shared" si="11"/>
        <v>123</v>
      </c>
      <c r="U20" s="31">
        <f t="shared" si="12"/>
        <v>94.61538462</v>
      </c>
      <c r="V20" s="45">
        <v>18.0</v>
      </c>
      <c r="W20" s="15">
        <f t="shared" si="13"/>
        <v>141</v>
      </c>
      <c r="X20" s="9">
        <f t="shared" si="14"/>
        <v>95.27027027</v>
      </c>
      <c r="Y20" s="66">
        <v>17.0</v>
      </c>
      <c r="Z20" s="106">
        <f t="shared" si="15"/>
        <v>158</v>
      </c>
      <c r="AA20" s="66">
        <f t="shared" si="16"/>
        <v>95.75757576</v>
      </c>
      <c r="AB20" s="66">
        <v>13.0</v>
      </c>
      <c r="AC20" s="106">
        <f t="shared" si="17"/>
        <v>171</v>
      </c>
      <c r="AD20" s="66">
        <f t="shared" si="18"/>
        <v>96.06741573</v>
      </c>
      <c r="AE20" s="67"/>
    </row>
    <row r="21">
      <c r="A21" s="41">
        <v>16.0</v>
      </c>
      <c r="B21" s="42" t="s">
        <v>34</v>
      </c>
      <c r="C21" s="31">
        <v>8.0</v>
      </c>
      <c r="D21" s="31">
        <v>6.0</v>
      </c>
      <c r="E21" s="31">
        <f t="shared" si="1"/>
        <v>14</v>
      </c>
      <c r="F21" s="47">
        <f t="shared" si="2"/>
        <v>56</v>
      </c>
      <c r="G21" s="31">
        <v>22.0</v>
      </c>
      <c r="H21" s="31">
        <f t="shared" si="3"/>
        <v>36</v>
      </c>
      <c r="I21" s="47">
        <f t="shared" si="4"/>
        <v>75</v>
      </c>
      <c r="J21" s="31">
        <v>16.0</v>
      </c>
      <c r="K21" s="31">
        <f t="shared" si="5"/>
        <v>52</v>
      </c>
      <c r="L21" s="31">
        <f t="shared" si="6"/>
        <v>78.78787879</v>
      </c>
      <c r="M21" s="32">
        <v>20.0</v>
      </c>
      <c r="N21" s="32">
        <f t="shared" si="7"/>
        <v>72</v>
      </c>
      <c r="O21" s="32">
        <f t="shared" si="8"/>
        <v>80.8988764</v>
      </c>
      <c r="P21" s="31">
        <v>17.0</v>
      </c>
      <c r="Q21" s="31">
        <f t="shared" si="9"/>
        <v>89</v>
      </c>
      <c r="R21" s="31">
        <f t="shared" si="10"/>
        <v>81.65137615</v>
      </c>
      <c r="S21" s="71">
        <v>18.0</v>
      </c>
      <c r="T21" s="35">
        <f t="shared" si="11"/>
        <v>107</v>
      </c>
      <c r="U21" s="31">
        <f t="shared" si="12"/>
        <v>82.30769231</v>
      </c>
      <c r="V21" s="45">
        <v>14.0</v>
      </c>
      <c r="W21" s="15">
        <f t="shared" si="13"/>
        <v>121</v>
      </c>
      <c r="X21" s="9">
        <f t="shared" si="14"/>
        <v>81.75675676</v>
      </c>
      <c r="Y21" s="66">
        <v>13.0</v>
      </c>
      <c r="Z21" s="106">
        <f t="shared" si="15"/>
        <v>134</v>
      </c>
      <c r="AA21" s="66">
        <f t="shared" si="16"/>
        <v>81.21212121</v>
      </c>
      <c r="AB21" s="66">
        <v>10.0</v>
      </c>
      <c r="AC21" s="106">
        <f t="shared" si="17"/>
        <v>144</v>
      </c>
      <c r="AD21" s="66">
        <f t="shared" si="18"/>
        <v>80.8988764</v>
      </c>
      <c r="AE21" s="67"/>
    </row>
    <row r="22">
      <c r="A22" s="41">
        <v>17.0</v>
      </c>
      <c r="B22" s="42" t="s">
        <v>35</v>
      </c>
      <c r="C22" s="31">
        <v>13.0</v>
      </c>
      <c r="D22" s="31">
        <v>4.0</v>
      </c>
      <c r="E22" s="31">
        <f t="shared" si="1"/>
        <v>17</v>
      </c>
      <c r="F22" s="47">
        <f t="shared" si="2"/>
        <v>68</v>
      </c>
      <c r="G22" s="31">
        <v>21.0</v>
      </c>
      <c r="H22" s="31">
        <f t="shared" si="3"/>
        <v>38</v>
      </c>
      <c r="I22" s="31">
        <f t="shared" si="4"/>
        <v>79.16666667</v>
      </c>
      <c r="J22" s="31">
        <v>18.0</v>
      </c>
      <c r="K22" s="31">
        <f t="shared" si="5"/>
        <v>56</v>
      </c>
      <c r="L22" s="31">
        <f t="shared" si="6"/>
        <v>84.84848485</v>
      </c>
      <c r="M22" s="32">
        <v>19.0</v>
      </c>
      <c r="N22" s="32">
        <f t="shared" si="7"/>
        <v>75</v>
      </c>
      <c r="O22" s="32">
        <f t="shared" si="8"/>
        <v>84.26966292</v>
      </c>
      <c r="P22" s="31">
        <v>17.0</v>
      </c>
      <c r="Q22" s="31">
        <f t="shared" si="9"/>
        <v>92</v>
      </c>
      <c r="R22" s="31">
        <f t="shared" si="10"/>
        <v>84.40366972</v>
      </c>
      <c r="S22" s="71">
        <v>20.0</v>
      </c>
      <c r="T22" s="35">
        <f t="shared" si="11"/>
        <v>112</v>
      </c>
      <c r="U22" s="31">
        <f t="shared" si="12"/>
        <v>86.15384615</v>
      </c>
      <c r="V22" s="45">
        <v>16.0</v>
      </c>
      <c r="W22" s="15">
        <f t="shared" si="13"/>
        <v>128</v>
      </c>
      <c r="X22" s="9">
        <f t="shared" si="14"/>
        <v>86.48648649</v>
      </c>
      <c r="Y22" s="66">
        <v>15.0</v>
      </c>
      <c r="Z22" s="106">
        <f t="shared" si="15"/>
        <v>143</v>
      </c>
      <c r="AA22" s="66">
        <f t="shared" si="16"/>
        <v>86.66666667</v>
      </c>
      <c r="AB22" s="66">
        <v>12.0</v>
      </c>
      <c r="AC22" s="106">
        <f t="shared" si="17"/>
        <v>155</v>
      </c>
      <c r="AD22" s="66">
        <f t="shared" si="18"/>
        <v>87.07865169</v>
      </c>
      <c r="AE22" s="67"/>
    </row>
    <row r="23">
      <c r="A23" s="41">
        <v>18.0</v>
      </c>
      <c r="B23" s="53" t="s">
        <v>36</v>
      </c>
      <c r="C23" s="31">
        <v>14.0</v>
      </c>
      <c r="D23" s="31">
        <v>10.0</v>
      </c>
      <c r="E23" s="31">
        <f t="shared" si="1"/>
        <v>24</v>
      </c>
      <c r="F23" s="31">
        <f t="shared" si="2"/>
        <v>96</v>
      </c>
      <c r="G23" s="31">
        <v>20.0</v>
      </c>
      <c r="H23" s="31">
        <f t="shared" si="3"/>
        <v>44</v>
      </c>
      <c r="I23" s="31">
        <f t="shared" si="4"/>
        <v>91.66666667</v>
      </c>
      <c r="J23" s="31">
        <v>18.0</v>
      </c>
      <c r="K23" s="31">
        <f t="shared" si="5"/>
        <v>62</v>
      </c>
      <c r="L23" s="31">
        <f t="shared" si="6"/>
        <v>93.93939394</v>
      </c>
      <c r="M23" s="32">
        <v>19.0</v>
      </c>
      <c r="N23" s="32">
        <f t="shared" si="7"/>
        <v>81</v>
      </c>
      <c r="O23" s="32">
        <f t="shared" si="8"/>
        <v>91.01123596</v>
      </c>
      <c r="P23" s="31">
        <v>18.0</v>
      </c>
      <c r="Q23" s="31">
        <f t="shared" si="9"/>
        <v>99</v>
      </c>
      <c r="R23" s="31">
        <f t="shared" si="10"/>
        <v>90.82568807</v>
      </c>
      <c r="S23" s="71">
        <v>21.0</v>
      </c>
      <c r="T23" s="35">
        <f t="shared" si="11"/>
        <v>120</v>
      </c>
      <c r="U23" s="31">
        <f t="shared" si="12"/>
        <v>92.30769231</v>
      </c>
      <c r="V23" s="45">
        <v>17.0</v>
      </c>
      <c r="W23" s="15">
        <f t="shared" si="13"/>
        <v>137</v>
      </c>
      <c r="X23" s="9">
        <f t="shared" si="14"/>
        <v>92.56756757</v>
      </c>
      <c r="Y23" s="66">
        <v>17.0</v>
      </c>
      <c r="Z23" s="106">
        <f t="shared" si="15"/>
        <v>154</v>
      </c>
      <c r="AA23" s="66">
        <f t="shared" si="16"/>
        <v>93.33333333</v>
      </c>
      <c r="AB23" s="66">
        <v>11.0</v>
      </c>
      <c r="AC23" s="106">
        <f t="shared" si="17"/>
        <v>165</v>
      </c>
      <c r="AD23" s="66">
        <f t="shared" si="18"/>
        <v>92.69662921</v>
      </c>
      <c r="AE23" s="67"/>
    </row>
    <row r="24">
      <c r="A24" s="41">
        <v>19.0</v>
      </c>
      <c r="B24" s="42" t="s">
        <v>37</v>
      </c>
      <c r="C24" s="31">
        <v>12.0</v>
      </c>
      <c r="D24" s="31">
        <v>9.0</v>
      </c>
      <c r="E24" s="31">
        <f t="shared" si="1"/>
        <v>21</v>
      </c>
      <c r="F24" s="31">
        <f t="shared" si="2"/>
        <v>84</v>
      </c>
      <c r="G24" s="31">
        <v>23.0</v>
      </c>
      <c r="H24" s="31">
        <f t="shared" si="3"/>
        <v>44</v>
      </c>
      <c r="I24" s="31">
        <f t="shared" si="4"/>
        <v>91.66666667</v>
      </c>
      <c r="J24" s="31">
        <v>15.0</v>
      </c>
      <c r="K24" s="31">
        <f t="shared" si="5"/>
        <v>59</v>
      </c>
      <c r="L24" s="31">
        <f t="shared" si="6"/>
        <v>89.39393939</v>
      </c>
      <c r="M24" s="32">
        <v>19.0</v>
      </c>
      <c r="N24" s="32">
        <f t="shared" si="7"/>
        <v>78</v>
      </c>
      <c r="O24" s="32">
        <f t="shared" si="8"/>
        <v>87.64044944</v>
      </c>
      <c r="P24" s="31">
        <v>20.0</v>
      </c>
      <c r="Q24" s="31">
        <f t="shared" si="9"/>
        <v>98</v>
      </c>
      <c r="R24" s="31">
        <f t="shared" si="10"/>
        <v>89.90825688</v>
      </c>
      <c r="S24" s="71">
        <v>19.0</v>
      </c>
      <c r="T24" s="35">
        <f t="shared" si="11"/>
        <v>117</v>
      </c>
      <c r="U24" s="31">
        <f t="shared" si="12"/>
        <v>90</v>
      </c>
      <c r="V24" s="45">
        <v>15.0</v>
      </c>
      <c r="W24" s="15">
        <f t="shared" si="13"/>
        <v>132</v>
      </c>
      <c r="X24" s="9">
        <f t="shared" si="14"/>
        <v>89.18918919</v>
      </c>
      <c r="Y24" s="66">
        <v>15.0</v>
      </c>
      <c r="Z24" s="106">
        <f t="shared" si="15"/>
        <v>147</v>
      </c>
      <c r="AA24" s="66">
        <f t="shared" si="16"/>
        <v>89.09090909</v>
      </c>
      <c r="AB24" s="66">
        <v>13.0</v>
      </c>
      <c r="AC24" s="106">
        <f t="shared" si="17"/>
        <v>160</v>
      </c>
      <c r="AD24" s="66">
        <f t="shared" si="18"/>
        <v>89.88764045</v>
      </c>
      <c r="AE24" s="67"/>
    </row>
    <row r="25">
      <c r="A25" s="41">
        <v>20.0</v>
      </c>
      <c r="B25" s="42" t="s">
        <v>38</v>
      </c>
      <c r="C25" s="31">
        <v>10.0</v>
      </c>
      <c r="D25" s="31">
        <v>8.0</v>
      </c>
      <c r="E25" s="31">
        <f t="shared" si="1"/>
        <v>18</v>
      </c>
      <c r="F25" s="47">
        <f t="shared" si="2"/>
        <v>72</v>
      </c>
      <c r="G25" s="31">
        <v>19.0</v>
      </c>
      <c r="H25" s="31">
        <f t="shared" si="3"/>
        <v>37</v>
      </c>
      <c r="I25" s="31">
        <f t="shared" si="4"/>
        <v>77.08333333</v>
      </c>
      <c r="J25" s="31">
        <v>18.0</v>
      </c>
      <c r="K25" s="31">
        <f t="shared" si="5"/>
        <v>55</v>
      </c>
      <c r="L25" s="31">
        <f t="shared" si="6"/>
        <v>83.33333333</v>
      </c>
      <c r="M25" s="32">
        <v>21.0</v>
      </c>
      <c r="N25" s="32">
        <f t="shared" si="7"/>
        <v>76</v>
      </c>
      <c r="O25" s="32">
        <f t="shared" si="8"/>
        <v>85.39325843</v>
      </c>
      <c r="P25" s="31">
        <v>17.0</v>
      </c>
      <c r="Q25" s="31">
        <f t="shared" si="9"/>
        <v>93</v>
      </c>
      <c r="R25" s="31">
        <f t="shared" si="10"/>
        <v>85.32110092</v>
      </c>
      <c r="S25" s="71">
        <v>19.0</v>
      </c>
      <c r="T25" s="35">
        <f t="shared" si="11"/>
        <v>112</v>
      </c>
      <c r="U25" s="31">
        <f t="shared" si="12"/>
        <v>86.15384615</v>
      </c>
      <c r="V25" s="45">
        <v>10.0</v>
      </c>
      <c r="W25" s="15">
        <f t="shared" si="13"/>
        <v>122</v>
      </c>
      <c r="X25" s="9">
        <f t="shared" si="14"/>
        <v>82.43243243</v>
      </c>
      <c r="Y25" s="66">
        <v>17.0</v>
      </c>
      <c r="Z25" s="106">
        <f t="shared" si="15"/>
        <v>139</v>
      </c>
      <c r="AA25" s="66">
        <f t="shared" si="16"/>
        <v>84.24242424</v>
      </c>
      <c r="AB25" s="66">
        <v>10.0</v>
      </c>
      <c r="AC25" s="106">
        <f t="shared" si="17"/>
        <v>149</v>
      </c>
      <c r="AD25" s="66">
        <f t="shared" si="18"/>
        <v>83.70786517</v>
      </c>
      <c r="AE25" s="67"/>
    </row>
    <row r="26">
      <c r="A26" s="41">
        <v>21.0</v>
      </c>
      <c r="B26" s="42" t="s">
        <v>39</v>
      </c>
      <c r="C26" s="31">
        <v>13.0</v>
      </c>
      <c r="D26" s="31">
        <v>5.0</v>
      </c>
      <c r="E26" s="31">
        <f t="shared" si="1"/>
        <v>18</v>
      </c>
      <c r="F26" s="47">
        <f t="shared" si="2"/>
        <v>72</v>
      </c>
      <c r="G26" s="31">
        <v>23.0</v>
      </c>
      <c r="H26" s="31">
        <f t="shared" si="3"/>
        <v>41</v>
      </c>
      <c r="I26" s="31">
        <f t="shared" si="4"/>
        <v>85.41666667</v>
      </c>
      <c r="J26" s="31">
        <v>17.0</v>
      </c>
      <c r="K26" s="31">
        <f t="shared" si="5"/>
        <v>58</v>
      </c>
      <c r="L26" s="31">
        <f t="shared" si="6"/>
        <v>87.87878788</v>
      </c>
      <c r="M26" s="32">
        <v>23.0</v>
      </c>
      <c r="N26" s="32">
        <f t="shared" si="7"/>
        <v>81</v>
      </c>
      <c r="O26" s="32">
        <f t="shared" si="8"/>
        <v>91.01123596</v>
      </c>
      <c r="P26" s="31">
        <v>17.0</v>
      </c>
      <c r="Q26" s="31">
        <f t="shared" si="9"/>
        <v>98</v>
      </c>
      <c r="R26" s="31">
        <f t="shared" si="10"/>
        <v>89.90825688</v>
      </c>
      <c r="S26" s="71">
        <v>21.0</v>
      </c>
      <c r="T26" s="35">
        <f t="shared" si="11"/>
        <v>119</v>
      </c>
      <c r="U26" s="31">
        <f t="shared" si="12"/>
        <v>91.53846154</v>
      </c>
      <c r="V26" s="45">
        <v>15.0</v>
      </c>
      <c r="W26" s="15">
        <f t="shared" si="13"/>
        <v>134</v>
      </c>
      <c r="X26" s="9">
        <f t="shared" si="14"/>
        <v>90.54054054</v>
      </c>
      <c r="Y26" s="66">
        <v>11.0</v>
      </c>
      <c r="Z26" s="106">
        <f t="shared" si="15"/>
        <v>145</v>
      </c>
      <c r="AA26" s="66">
        <f t="shared" si="16"/>
        <v>87.87878788</v>
      </c>
      <c r="AB26" s="66">
        <v>13.0</v>
      </c>
      <c r="AC26" s="106">
        <f t="shared" si="17"/>
        <v>158</v>
      </c>
      <c r="AD26" s="66">
        <f t="shared" si="18"/>
        <v>88.76404494</v>
      </c>
      <c r="AE26" s="67"/>
    </row>
    <row r="27">
      <c r="A27" s="41">
        <v>22.0</v>
      </c>
      <c r="B27" s="42" t="s">
        <v>40</v>
      </c>
      <c r="C27" s="31">
        <v>15.0</v>
      </c>
      <c r="D27" s="31">
        <v>8.0</v>
      </c>
      <c r="E27" s="31">
        <f t="shared" si="1"/>
        <v>23</v>
      </c>
      <c r="F27" s="31">
        <f t="shared" si="2"/>
        <v>92</v>
      </c>
      <c r="G27" s="31">
        <v>23.0</v>
      </c>
      <c r="H27" s="31">
        <f t="shared" si="3"/>
        <v>46</v>
      </c>
      <c r="I27" s="31">
        <f t="shared" si="4"/>
        <v>95.83333333</v>
      </c>
      <c r="J27" s="31">
        <v>16.0</v>
      </c>
      <c r="K27" s="31">
        <f t="shared" si="5"/>
        <v>62</v>
      </c>
      <c r="L27" s="31">
        <f t="shared" si="6"/>
        <v>93.93939394</v>
      </c>
      <c r="M27" s="32">
        <v>19.0</v>
      </c>
      <c r="N27" s="32">
        <f t="shared" si="7"/>
        <v>81</v>
      </c>
      <c r="O27" s="32">
        <f t="shared" si="8"/>
        <v>91.01123596</v>
      </c>
      <c r="P27" s="31">
        <v>18.0</v>
      </c>
      <c r="Q27" s="31">
        <f t="shared" si="9"/>
        <v>99</v>
      </c>
      <c r="R27" s="31">
        <f t="shared" si="10"/>
        <v>90.82568807</v>
      </c>
      <c r="S27" s="71">
        <v>20.0</v>
      </c>
      <c r="T27" s="35">
        <f t="shared" si="11"/>
        <v>119</v>
      </c>
      <c r="U27" s="31">
        <f t="shared" si="12"/>
        <v>91.53846154</v>
      </c>
      <c r="V27" s="45">
        <v>16.0</v>
      </c>
      <c r="W27" s="15">
        <f t="shared" si="13"/>
        <v>135</v>
      </c>
      <c r="X27" s="9">
        <f t="shared" si="14"/>
        <v>91.21621622</v>
      </c>
      <c r="Y27" s="66">
        <v>15.0</v>
      </c>
      <c r="Z27" s="106">
        <f t="shared" si="15"/>
        <v>150</v>
      </c>
      <c r="AA27" s="66">
        <f t="shared" si="16"/>
        <v>90.90909091</v>
      </c>
      <c r="AB27" s="66">
        <v>13.0</v>
      </c>
      <c r="AC27" s="106">
        <f t="shared" si="17"/>
        <v>163</v>
      </c>
      <c r="AD27" s="66">
        <f t="shared" si="18"/>
        <v>91.57303371</v>
      </c>
      <c r="AE27" s="67"/>
    </row>
    <row r="28">
      <c r="A28" s="41">
        <v>23.0</v>
      </c>
      <c r="B28" s="42" t="s">
        <v>41</v>
      </c>
      <c r="C28" s="31">
        <v>13.0</v>
      </c>
      <c r="D28" s="31">
        <v>9.0</v>
      </c>
      <c r="E28" s="31">
        <f t="shared" si="1"/>
        <v>22</v>
      </c>
      <c r="F28" s="31">
        <f t="shared" si="2"/>
        <v>88</v>
      </c>
      <c r="G28" s="31">
        <v>22.0</v>
      </c>
      <c r="H28" s="31">
        <f t="shared" si="3"/>
        <v>44</v>
      </c>
      <c r="I28" s="31">
        <f t="shared" si="4"/>
        <v>91.66666667</v>
      </c>
      <c r="J28" s="31">
        <v>15.0</v>
      </c>
      <c r="K28" s="31">
        <f t="shared" si="5"/>
        <v>59</v>
      </c>
      <c r="L28" s="31">
        <f t="shared" si="6"/>
        <v>89.39393939</v>
      </c>
      <c r="M28" s="32">
        <v>23.0</v>
      </c>
      <c r="N28" s="32">
        <f t="shared" si="7"/>
        <v>82</v>
      </c>
      <c r="O28" s="32">
        <f t="shared" si="8"/>
        <v>92.13483146</v>
      </c>
      <c r="P28" s="31">
        <v>19.0</v>
      </c>
      <c r="Q28" s="31">
        <f t="shared" si="9"/>
        <v>101</v>
      </c>
      <c r="R28" s="31">
        <f t="shared" si="10"/>
        <v>92.66055046</v>
      </c>
      <c r="S28" s="71">
        <v>18.0</v>
      </c>
      <c r="T28" s="35">
        <f t="shared" si="11"/>
        <v>119</v>
      </c>
      <c r="U28" s="31">
        <f t="shared" si="12"/>
        <v>91.53846154</v>
      </c>
      <c r="V28" s="45">
        <v>10.0</v>
      </c>
      <c r="W28" s="15">
        <f t="shared" si="13"/>
        <v>129</v>
      </c>
      <c r="X28" s="9">
        <f t="shared" si="14"/>
        <v>87.16216216</v>
      </c>
      <c r="Y28" s="66">
        <v>17.0</v>
      </c>
      <c r="Z28" s="106">
        <f t="shared" si="15"/>
        <v>146</v>
      </c>
      <c r="AA28" s="66">
        <f t="shared" si="16"/>
        <v>88.48484848</v>
      </c>
      <c r="AB28" s="66">
        <v>8.0</v>
      </c>
      <c r="AC28" s="106">
        <f t="shared" si="17"/>
        <v>154</v>
      </c>
      <c r="AD28" s="66">
        <f t="shared" si="18"/>
        <v>86.51685393</v>
      </c>
      <c r="AE28" s="67"/>
    </row>
    <row r="29">
      <c r="A29" s="41">
        <v>24.0</v>
      </c>
      <c r="B29" s="42" t="s">
        <v>42</v>
      </c>
      <c r="C29" s="31">
        <v>12.0</v>
      </c>
      <c r="D29" s="31">
        <v>10.0</v>
      </c>
      <c r="E29" s="31">
        <f t="shared" si="1"/>
        <v>22</v>
      </c>
      <c r="F29" s="31">
        <f t="shared" si="2"/>
        <v>88</v>
      </c>
      <c r="G29" s="31">
        <v>20.0</v>
      </c>
      <c r="H29" s="31">
        <f t="shared" si="3"/>
        <v>42</v>
      </c>
      <c r="I29" s="31">
        <f t="shared" si="4"/>
        <v>87.5</v>
      </c>
      <c r="J29" s="31">
        <v>18.0</v>
      </c>
      <c r="K29" s="31">
        <f t="shared" si="5"/>
        <v>60</v>
      </c>
      <c r="L29" s="31">
        <f t="shared" si="6"/>
        <v>90.90909091</v>
      </c>
      <c r="M29" s="32">
        <v>23.0</v>
      </c>
      <c r="N29" s="32">
        <f t="shared" si="7"/>
        <v>83</v>
      </c>
      <c r="O29" s="32">
        <f t="shared" si="8"/>
        <v>93.25842697</v>
      </c>
      <c r="P29" s="31">
        <v>19.0</v>
      </c>
      <c r="Q29" s="31">
        <f t="shared" si="9"/>
        <v>102</v>
      </c>
      <c r="R29" s="31">
        <f t="shared" si="10"/>
        <v>93.57798165</v>
      </c>
      <c r="S29" s="71">
        <v>19.0</v>
      </c>
      <c r="T29" s="35">
        <f t="shared" si="11"/>
        <v>121</v>
      </c>
      <c r="U29" s="31">
        <f t="shared" si="12"/>
        <v>93.07692308</v>
      </c>
      <c r="V29" s="45">
        <v>16.0</v>
      </c>
      <c r="W29" s="15">
        <f t="shared" si="13"/>
        <v>137</v>
      </c>
      <c r="X29" s="9">
        <f t="shared" si="14"/>
        <v>92.56756757</v>
      </c>
      <c r="Y29" s="66">
        <v>17.0</v>
      </c>
      <c r="Z29" s="106">
        <f t="shared" si="15"/>
        <v>154</v>
      </c>
      <c r="AA29" s="66">
        <f t="shared" si="16"/>
        <v>93.33333333</v>
      </c>
      <c r="AB29" s="66">
        <v>10.0</v>
      </c>
      <c r="AC29" s="106">
        <f t="shared" si="17"/>
        <v>164</v>
      </c>
      <c r="AD29" s="66">
        <f t="shared" si="18"/>
        <v>92.13483146</v>
      </c>
      <c r="AE29" s="67"/>
    </row>
    <row r="30">
      <c r="A30" s="41">
        <v>25.0</v>
      </c>
      <c r="B30" s="42" t="s">
        <v>43</v>
      </c>
      <c r="C30" s="31">
        <v>12.0</v>
      </c>
      <c r="D30" s="31">
        <v>8.0</v>
      </c>
      <c r="E30" s="31">
        <f t="shared" si="1"/>
        <v>20</v>
      </c>
      <c r="F30" s="31">
        <f t="shared" si="2"/>
        <v>80</v>
      </c>
      <c r="G30" s="31">
        <v>19.0</v>
      </c>
      <c r="H30" s="31">
        <f t="shared" si="3"/>
        <v>39</v>
      </c>
      <c r="I30" s="31">
        <f t="shared" si="4"/>
        <v>81.25</v>
      </c>
      <c r="J30" s="31">
        <v>13.0</v>
      </c>
      <c r="K30" s="31">
        <f t="shared" si="5"/>
        <v>52</v>
      </c>
      <c r="L30" s="31">
        <f t="shared" si="6"/>
        <v>78.78787879</v>
      </c>
      <c r="M30" s="32">
        <v>23.0</v>
      </c>
      <c r="N30" s="32">
        <f t="shared" si="7"/>
        <v>75</v>
      </c>
      <c r="O30" s="32">
        <f t="shared" si="8"/>
        <v>84.26966292</v>
      </c>
      <c r="P30" s="31">
        <v>13.0</v>
      </c>
      <c r="Q30" s="31">
        <f t="shared" si="9"/>
        <v>88</v>
      </c>
      <c r="R30" s="31">
        <f t="shared" si="10"/>
        <v>80.73394495</v>
      </c>
      <c r="S30" s="71">
        <v>21.0</v>
      </c>
      <c r="T30" s="35">
        <f t="shared" si="11"/>
        <v>109</v>
      </c>
      <c r="U30" s="31">
        <f t="shared" si="12"/>
        <v>83.84615385</v>
      </c>
      <c r="V30" s="45">
        <v>15.0</v>
      </c>
      <c r="W30" s="15">
        <f t="shared" si="13"/>
        <v>124</v>
      </c>
      <c r="X30" s="9">
        <f t="shared" si="14"/>
        <v>83.78378378</v>
      </c>
      <c r="Y30" s="66">
        <v>15.0</v>
      </c>
      <c r="Z30" s="106">
        <f t="shared" si="15"/>
        <v>139</v>
      </c>
      <c r="AA30" s="66">
        <f t="shared" si="16"/>
        <v>84.24242424</v>
      </c>
      <c r="AB30" s="66">
        <v>12.0</v>
      </c>
      <c r="AC30" s="106">
        <f t="shared" si="17"/>
        <v>151</v>
      </c>
      <c r="AD30" s="66">
        <f t="shared" si="18"/>
        <v>84.83146067</v>
      </c>
      <c r="AE30" s="67"/>
    </row>
    <row r="31">
      <c r="A31" s="41">
        <v>26.0</v>
      </c>
      <c r="B31" s="42" t="s">
        <v>44</v>
      </c>
      <c r="C31" s="31">
        <v>7.0</v>
      </c>
      <c r="D31" s="31">
        <v>8.0</v>
      </c>
      <c r="E31" s="31">
        <f t="shared" si="1"/>
        <v>15</v>
      </c>
      <c r="F31" s="47">
        <f t="shared" si="2"/>
        <v>60</v>
      </c>
      <c r="G31" s="31">
        <v>17.0</v>
      </c>
      <c r="H31" s="31">
        <f t="shared" si="3"/>
        <v>32</v>
      </c>
      <c r="I31" s="47">
        <f t="shared" si="4"/>
        <v>66.66666667</v>
      </c>
      <c r="J31" s="31">
        <v>13.0</v>
      </c>
      <c r="K31" s="31">
        <f t="shared" si="5"/>
        <v>45</v>
      </c>
      <c r="L31" s="47">
        <f t="shared" si="6"/>
        <v>68.18181818</v>
      </c>
      <c r="M31" s="32">
        <v>22.0</v>
      </c>
      <c r="N31" s="32">
        <f t="shared" si="7"/>
        <v>67</v>
      </c>
      <c r="O31" s="32">
        <f t="shared" si="8"/>
        <v>75.28089888</v>
      </c>
      <c r="P31" s="31">
        <v>16.0</v>
      </c>
      <c r="Q31" s="31">
        <f t="shared" si="9"/>
        <v>83</v>
      </c>
      <c r="R31" s="31">
        <f t="shared" si="10"/>
        <v>76.14678899</v>
      </c>
      <c r="S31" s="71">
        <v>19.0</v>
      </c>
      <c r="T31" s="35">
        <f t="shared" si="11"/>
        <v>102</v>
      </c>
      <c r="U31" s="31">
        <f t="shared" si="12"/>
        <v>78.46153846</v>
      </c>
      <c r="V31" s="45">
        <v>13.0</v>
      </c>
      <c r="W31" s="15">
        <f t="shared" si="13"/>
        <v>115</v>
      </c>
      <c r="X31" s="9">
        <f t="shared" si="14"/>
        <v>77.7027027</v>
      </c>
      <c r="Y31" s="66">
        <v>11.0</v>
      </c>
      <c r="Z31" s="106">
        <f t="shared" si="15"/>
        <v>126</v>
      </c>
      <c r="AA31" s="66">
        <f t="shared" si="16"/>
        <v>76.36363636</v>
      </c>
      <c r="AB31" s="66">
        <v>9.0</v>
      </c>
      <c r="AC31" s="106">
        <f t="shared" si="17"/>
        <v>135</v>
      </c>
      <c r="AD31" s="97">
        <f t="shared" si="18"/>
        <v>75.84269663</v>
      </c>
      <c r="AE31" s="67"/>
    </row>
    <row r="32">
      <c r="A32" s="41">
        <v>27.0</v>
      </c>
      <c r="B32" s="42" t="s">
        <v>45</v>
      </c>
      <c r="C32" s="31">
        <v>12.0</v>
      </c>
      <c r="D32" s="31">
        <v>8.0</v>
      </c>
      <c r="E32" s="31">
        <f t="shared" si="1"/>
        <v>20</v>
      </c>
      <c r="F32" s="31">
        <f t="shared" si="2"/>
        <v>80</v>
      </c>
      <c r="G32" s="31">
        <v>21.0</v>
      </c>
      <c r="H32" s="31">
        <f t="shared" si="3"/>
        <v>41</v>
      </c>
      <c r="I32" s="31">
        <f t="shared" si="4"/>
        <v>85.41666667</v>
      </c>
      <c r="J32" s="31">
        <v>13.0</v>
      </c>
      <c r="K32" s="31">
        <f t="shared" si="5"/>
        <v>54</v>
      </c>
      <c r="L32" s="31">
        <f t="shared" si="6"/>
        <v>81.81818182</v>
      </c>
      <c r="M32" s="32">
        <v>19.0</v>
      </c>
      <c r="N32" s="32">
        <f t="shared" si="7"/>
        <v>73</v>
      </c>
      <c r="O32" s="32">
        <f t="shared" si="8"/>
        <v>82.02247191</v>
      </c>
      <c r="P32" s="31">
        <v>16.0</v>
      </c>
      <c r="Q32" s="31">
        <f t="shared" si="9"/>
        <v>89</v>
      </c>
      <c r="R32" s="31">
        <f t="shared" si="10"/>
        <v>81.65137615</v>
      </c>
      <c r="S32" s="71">
        <v>19.0</v>
      </c>
      <c r="T32" s="35">
        <f t="shared" si="11"/>
        <v>108</v>
      </c>
      <c r="U32" s="31">
        <f t="shared" si="12"/>
        <v>83.07692308</v>
      </c>
      <c r="V32" s="45">
        <v>18.0</v>
      </c>
      <c r="W32" s="15">
        <f t="shared" si="13"/>
        <v>126</v>
      </c>
      <c r="X32" s="9">
        <f t="shared" si="14"/>
        <v>85.13513514</v>
      </c>
      <c r="Y32" s="66">
        <v>14.0</v>
      </c>
      <c r="Z32" s="106">
        <f t="shared" si="15"/>
        <v>140</v>
      </c>
      <c r="AA32" s="66">
        <f t="shared" si="16"/>
        <v>84.84848485</v>
      </c>
      <c r="AB32" s="66">
        <v>12.0</v>
      </c>
      <c r="AC32" s="106">
        <f t="shared" si="17"/>
        <v>152</v>
      </c>
      <c r="AD32" s="66">
        <f t="shared" si="18"/>
        <v>85.39325843</v>
      </c>
      <c r="AE32" s="67"/>
    </row>
    <row r="33">
      <c r="A33" s="41">
        <v>28.0</v>
      </c>
      <c r="B33" s="42" t="s">
        <v>46</v>
      </c>
      <c r="C33" s="31">
        <v>11.0</v>
      </c>
      <c r="D33" s="31">
        <v>6.0</v>
      </c>
      <c r="E33" s="31">
        <f t="shared" si="1"/>
        <v>17</v>
      </c>
      <c r="F33" s="47">
        <f t="shared" si="2"/>
        <v>68</v>
      </c>
      <c r="G33" s="31">
        <v>15.0</v>
      </c>
      <c r="H33" s="31">
        <f t="shared" si="3"/>
        <v>32</v>
      </c>
      <c r="I33" s="47">
        <f t="shared" si="4"/>
        <v>66.66666667</v>
      </c>
      <c r="J33" s="31">
        <v>18.0</v>
      </c>
      <c r="K33" s="31">
        <f t="shared" si="5"/>
        <v>50</v>
      </c>
      <c r="L33" s="31">
        <f t="shared" si="6"/>
        <v>75.75757576</v>
      </c>
      <c r="M33" s="32">
        <v>17.0</v>
      </c>
      <c r="N33" s="32">
        <f t="shared" si="7"/>
        <v>67</v>
      </c>
      <c r="O33" s="32">
        <f t="shared" si="8"/>
        <v>75.28089888</v>
      </c>
      <c r="P33" s="31">
        <v>20.0</v>
      </c>
      <c r="Q33" s="31">
        <f t="shared" si="9"/>
        <v>87</v>
      </c>
      <c r="R33" s="31">
        <f t="shared" si="10"/>
        <v>79.81651376</v>
      </c>
      <c r="S33" s="71">
        <v>14.0</v>
      </c>
      <c r="T33" s="35">
        <f t="shared" si="11"/>
        <v>101</v>
      </c>
      <c r="U33" s="31">
        <f t="shared" si="12"/>
        <v>77.69230769</v>
      </c>
      <c r="V33" s="45">
        <v>16.0</v>
      </c>
      <c r="W33" s="15">
        <f t="shared" si="13"/>
        <v>117</v>
      </c>
      <c r="X33" s="9">
        <f t="shared" si="14"/>
        <v>79.05405405</v>
      </c>
      <c r="Y33" s="66">
        <v>13.0</v>
      </c>
      <c r="Z33" s="106">
        <f t="shared" si="15"/>
        <v>130</v>
      </c>
      <c r="AA33" s="66">
        <f t="shared" si="16"/>
        <v>78.78787879</v>
      </c>
      <c r="AB33" s="66">
        <v>13.0</v>
      </c>
      <c r="AC33" s="106">
        <f t="shared" si="17"/>
        <v>143</v>
      </c>
      <c r="AD33" s="66">
        <f t="shared" si="18"/>
        <v>80.33707865</v>
      </c>
      <c r="AE33" s="67"/>
    </row>
    <row r="34">
      <c r="A34" s="41">
        <v>29.0</v>
      </c>
      <c r="B34" s="42" t="s">
        <v>47</v>
      </c>
      <c r="C34" s="31">
        <v>13.0</v>
      </c>
      <c r="D34" s="31">
        <v>9.0</v>
      </c>
      <c r="E34" s="31">
        <f t="shared" si="1"/>
        <v>22</v>
      </c>
      <c r="F34" s="31">
        <f t="shared" si="2"/>
        <v>88</v>
      </c>
      <c r="G34" s="31">
        <v>22.0</v>
      </c>
      <c r="H34" s="31">
        <f t="shared" si="3"/>
        <v>44</v>
      </c>
      <c r="I34" s="31">
        <f t="shared" si="4"/>
        <v>91.66666667</v>
      </c>
      <c r="J34" s="31">
        <v>17.0</v>
      </c>
      <c r="K34" s="31">
        <f t="shared" si="5"/>
        <v>61</v>
      </c>
      <c r="L34" s="31">
        <f t="shared" si="6"/>
        <v>92.42424242</v>
      </c>
      <c r="M34" s="32">
        <v>23.0</v>
      </c>
      <c r="N34" s="32">
        <f t="shared" si="7"/>
        <v>84</v>
      </c>
      <c r="O34" s="32">
        <f t="shared" si="8"/>
        <v>94.38202247</v>
      </c>
      <c r="P34" s="31">
        <v>18.0</v>
      </c>
      <c r="Q34" s="31">
        <f t="shared" si="9"/>
        <v>102</v>
      </c>
      <c r="R34" s="31">
        <f t="shared" si="10"/>
        <v>93.57798165</v>
      </c>
      <c r="S34" s="71">
        <v>21.0</v>
      </c>
      <c r="T34" s="35">
        <f t="shared" si="11"/>
        <v>123</v>
      </c>
      <c r="U34" s="31">
        <f t="shared" si="12"/>
        <v>94.61538462</v>
      </c>
      <c r="V34" s="45">
        <v>18.0</v>
      </c>
      <c r="W34" s="15">
        <f t="shared" si="13"/>
        <v>141</v>
      </c>
      <c r="X34" s="9">
        <f t="shared" si="14"/>
        <v>95.27027027</v>
      </c>
      <c r="Y34" s="66">
        <v>15.0</v>
      </c>
      <c r="Z34" s="106">
        <f t="shared" si="15"/>
        <v>156</v>
      </c>
      <c r="AA34" s="66">
        <f t="shared" si="16"/>
        <v>94.54545455</v>
      </c>
      <c r="AB34" s="66">
        <v>8.0</v>
      </c>
      <c r="AC34" s="106">
        <f t="shared" si="17"/>
        <v>164</v>
      </c>
      <c r="AD34" s="66">
        <f t="shared" si="18"/>
        <v>92.13483146</v>
      </c>
      <c r="AE34" s="67"/>
    </row>
    <row r="35">
      <c r="A35" s="41">
        <v>30.0</v>
      </c>
      <c r="B35" s="42" t="s">
        <v>48</v>
      </c>
      <c r="C35" s="31">
        <v>15.0</v>
      </c>
      <c r="D35" s="31">
        <v>9.0</v>
      </c>
      <c r="E35" s="31">
        <f t="shared" si="1"/>
        <v>24</v>
      </c>
      <c r="F35" s="31">
        <f t="shared" si="2"/>
        <v>96</v>
      </c>
      <c r="G35" s="31">
        <v>21.0</v>
      </c>
      <c r="H35" s="31">
        <f t="shared" si="3"/>
        <v>45</v>
      </c>
      <c r="I35" s="31">
        <f t="shared" si="4"/>
        <v>93.75</v>
      </c>
      <c r="J35" s="31">
        <v>15.0</v>
      </c>
      <c r="K35" s="31">
        <f t="shared" si="5"/>
        <v>60</v>
      </c>
      <c r="L35" s="31">
        <f t="shared" si="6"/>
        <v>90.90909091</v>
      </c>
      <c r="M35" s="32">
        <v>23.0</v>
      </c>
      <c r="N35" s="32">
        <f t="shared" si="7"/>
        <v>83</v>
      </c>
      <c r="O35" s="32">
        <f t="shared" si="8"/>
        <v>93.25842697</v>
      </c>
      <c r="P35" s="31">
        <v>19.0</v>
      </c>
      <c r="Q35" s="31">
        <f t="shared" si="9"/>
        <v>102</v>
      </c>
      <c r="R35" s="31">
        <f t="shared" si="10"/>
        <v>93.57798165</v>
      </c>
      <c r="S35" s="71">
        <v>16.0</v>
      </c>
      <c r="T35" s="35">
        <f t="shared" si="11"/>
        <v>118</v>
      </c>
      <c r="U35" s="31">
        <f t="shared" si="12"/>
        <v>90.76923077</v>
      </c>
      <c r="V35" s="45">
        <v>18.0</v>
      </c>
      <c r="W35" s="15">
        <f t="shared" si="13"/>
        <v>136</v>
      </c>
      <c r="X35" s="9">
        <f t="shared" si="14"/>
        <v>91.89189189</v>
      </c>
      <c r="Y35" s="66">
        <v>14.0</v>
      </c>
      <c r="Z35" s="106">
        <f t="shared" si="15"/>
        <v>150</v>
      </c>
      <c r="AA35" s="66">
        <f t="shared" si="16"/>
        <v>90.90909091</v>
      </c>
      <c r="AB35" s="66">
        <v>13.0</v>
      </c>
      <c r="AC35" s="106">
        <f t="shared" si="17"/>
        <v>163</v>
      </c>
      <c r="AD35" s="66">
        <f t="shared" si="18"/>
        <v>91.57303371</v>
      </c>
      <c r="AE35" s="67"/>
    </row>
  </sheetData>
  <mergeCells count="2">
    <mergeCell ref="A1:B1"/>
    <mergeCell ref="A2:B2"/>
  </mergeCells>
  <hyperlinks>
    <hyperlink r:id="rId1" ref="A3"/>
  </hyperlin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